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1.bin" ContentType="application/vnd.openxmlformats-officedocument.spreadsheetml.customProperty"/>
  <Override PartName="/xl/drawings/drawing8.xml" ContentType="application/vnd.openxmlformats-officedocument.drawing+xml"/>
  <Override PartName="/xl/customProperty2.bin" ContentType="application/vnd.openxmlformats-officedocument.spreadsheetml.customProperty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drawings/drawing11.xml" ContentType="application/vnd.openxmlformats-officedocument.drawing+xml"/>
  <Override PartName="/xl/customProperty8.bin" ContentType="application/vnd.openxmlformats-officedocument.spreadsheetml.customProperty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n301800\Desktop\"/>
    </mc:Choice>
  </mc:AlternateContent>
  <xr:revisionPtr revIDLastSave="0" documentId="8_{615145A7-B972-4644-8F55-0F6A44A657D2}" xr6:coauthVersionLast="44" xr6:coauthVersionMax="44" xr10:uidLastSave="{00000000-0000-0000-0000-000000000000}"/>
  <bookViews>
    <workbookView xWindow="-108" yWindow="-108" windowWidth="23256" windowHeight="12576" tabRatio="857" firstSheet="42" activeTab="43" xr2:uid="{00000000-000D-0000-FFFF-FFFF00000000}"/>
  </bookViews>
  <sheets>
    <sheet name="Factbook Q1 2020 " sheetId="2" r:id="rId1"/>
    <sheet name="Contents " sheetId="827" r:id="rId2"/>
    <sheet name="Nordea overview" sheetId="6" r:id="rId3"/>
    <sheet name="Financials start" sheetId="7" r:id="rId4"/>
    <sheet name="Key financial figures   " sheetId="808" r:id="rId5"/>
    <sheet name="Key financial figures 2 " sheetId="831" r:id="rId6"/>
    <sheet name="NII - bridge  " sheetId="783" r:id="rId7"/>
    <sheet name="NCI, Expenses, Loan losses  " sheetId="807" r:id="rId8"/>
    <sheet name="Net loan losses   " sheetId="810" r:id="rId9"/>
    <sheet name="PeB" sheetId="698" r:id="rId10"/>
    <sheet name="PeB Total " sheetId="812" r:id="rId11"/>
    <sheet name="PeB Spec " sheetId="813" r:id="rId12"/>
    <sheet name="BB  Start  " sheetId="719" r:id="rId13"/>
    <sheet name="BB Total " sheetId="814" r:id="rId14"/>
    <sheet name="BB Spec " sheetId="815" r:id="rId15"/>
    <sheet name="Nordea Finance " sheetId="816" r:id="rId16"/>
    <sheet name="LCI" sheetId="720" r:id="rId17"/>
    <sheet name="LC&amp;I Total " sheetId="817" r:id="rId18"/>
    <sheet name="A&amp;WM " sheetId="721" r:id="rId19"/>
    <sheet name="A&amp;WM Total " sheetId="818" r:id="rId20"/>
    <sheet name="AM" sheetId="826" r:id="rId21"/>
    <sheet name="WM and A&amp;WM other" sheetId="820" r:id="rId22"/>
    <sheet name="PB Spec" sheetId="821" r:id="rId23"/>
    <sheet name="Life &amp; Pensions - 1" sheetId="828" r:id="rId24"/>
    <sheet name="Life &amp; Pensions - 2" sheetId="829" r:id="rId25"/>
    <sheet name="AuM " sheetId="824" r:id="rId26"/>
    <sheet name="Group Functions and Others" sheetId="724" r:id="rId27"/>
    <sheet name="GF and other " sheetId="825" r:id="rId28"/>
    <sheet name="Risk, liquidity, capital st " sheetId="323" r:id="rId29"/>
    <sheet name="Lending by sector " sheetId="797" r:id="rId30"/>
    <sheet name="Fair Value " sheetId="798" r:id="rId31"/>
    <sheet name="Lending by country and indu " sheetId="799" r:id="rId32"/>
    <sheet name="Lending by industry " sheetId="800" r:id="rId33"/>
    <sheet name="Credit portfolio by BU Q1" sheetId="801" r:id="rId34"/>
    <sheet name="Credit portfolio by BU Q4 " sheetId="802" r:id="rId35"/>
    <sheet name="Shipping oil and oil servic " sheetId="803" r:id="rId36"/>
    <sheet name="Impaired Loans 1 " sheetId="804" r:id="rId37"/>
    <sheet name="Impaired Loans 2 " sheetId="778" r:id="rId38"/>
    <sheet name="Loans &amp; Impairment  " sheetId="830" r:id="rId39"/>
    <sheet name="Rating, Market risk" sheetId="435" r:id="rId40"/>
    <sheet name=" LTV and amortization " sheetId="748" r:id="rId41"/>
    <sheet name="Own Funds &amp; Ratios " sheetId="785" r:id="rId42"/>
    <sheet name="REA &amp; Risk weights" sheetId="786" r:id="rId43"/>
    <sheet name="Requirement " sheetId="787" r:id="rId44"/>
    <sheet name="Market risk" sheetId="788" r:id="rId45"/>
    <sheet name="Own funds " sheetId="789" r:id="rId46"/>
    <sheet name="IRB " sheetId="790" r:id="rId47"/>
    <sheet name="REA - legal" sheetId="791" r:id="rId48"/>
    <sheet name="Bank" sheetId="796" r:id="rId49"/>
    <sheet name="Bank2" sheetId="792" r:id="rId50"/>
    <sheet name="Bank3" sheetId="793" r:id="rId51"/>
    <sheet name="Bank4" sheetId="794" r:id="rId52"/>
    <sheet name="Bank5" sheetId="795" r:id="rId53"/>
    <sheet name="Funding " sheetId="780" r:id="rId54"/>
    <sheet name="Liquidity " sheetId="832" r:id="rId55"/>
    <sheet name="Macro start" sheetId="64" r:id="rId56"/>
    <sheet name="Info - Macroeconomic data   " sheetId="806" r:id="rId57"/>
    <sheet name="Contacts and financial calendar" sheetId="68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</externalReferences>
  <definedNames>
    <definedName name="___EUR2003" localSheetId="40">'[1]Calculated forecast'!$O$2</definedName>
    <definedName name="___EUR2003" localSheetId="33">'[2]Calculated forecast'!$O$2</definedName>
    <definedName name="___EUR2003" localSheetId="34">'[2]Calculated forecast'!$O$2</definedName>
    <definedName name="___EUR2003" localSheetId="30">'[2]Calculated forecast'!$O$2</definedName>
    <definedName name="___EUR2003" localSheetId="53">'[2]Calculated forecast'!$O$2</definedName>
    <definedName name="___EUR2003" localSheetId="36">'[2]Calculated forecast'!$O$2</definedName>
    <definedName name="___EUR2003" localSheetId="37">'[1]Calculated forecast'!$O$2</definedName>
    <definedName name="___EUR2003" localSheetId="56">'[3]Calculated forecast'!$O$2</definedName>
    <definedName name="___EUR2003" localSheetId="31">'[2]Calculated forecast'!$O$2</definedName>
    <definedName name="___EUR2003" localSheetId="32">'[2]Calculated forecast'!$O$2</definedName>
    <definedName name="___EUR2003" localSheetId="29">'[2]Calculated forecast'!$O$2</definedName>
    <definedName name="___EUR2003" localSheetId="54">'[107]Calculated forecast'!$O$2</definedName>
    <definedName name="___EUR2003" localSheetId="7">'[4]Calculated forecast'!$O$2</definedName>
    <definedName name="___EUR2003" localSheetId="8">'[4]Calculated forecast'!$O$2</definedName>
    <definedName name="___EUR2003" localSheetId="6">'[4]Calculated forecast'!$O$2</definedName>
    <definedName name="___EUR2003" localSheetId="35">'[2]Calculated forecast'!$O$2</definedName>
    <definedName name="___EUR2003">'[5]Calculated forecast'!$O$2</definedName>
    <definedName name="__EUR2003" localSheetId="40">'[1]Calculated forecast'!$O$2</definedName>
    <definedName name="__EUR2003" localSheetId="33">'[2]Calculated forecast'!$O$2</definedName>
    <definedName name="__EUR2003" localSheetId="34">'[2]Calculated forecast'!$O$2</definedName>
    <definedName name="__EUR2003" localSheetId="30">'[2]Calculated forecast'!$O$2</definedName>
    <definedName name="__EUR2003" localSheetId="53">'[2]Calculated forecast'!$O$2</definedName>
    <definedName name="__EUR2003" localSheetId="36">'[2]Calculated forecast'!$O$2</definedName>
    <definedName name="__EUR2003" localSheetId="37">'[1]Calculated forecast'!$O$2</definedName>
    <definedName name="__EUR2003" localSheetId="56">'[3]Calculated forecast'!$O$2</definedName>
    <definedName name="__EUR2003" localSheetId="31">'[2]Calculated forecast'!$O$2</definedName>
    <definedName name="__EUR2003" localSheetId="32">'[2]Calculated forecast'!$O$2</definedName>
    <definedName name="__EUR2003" localSheetId="29">'[2]Calculated forecast'!$O$2</definedName>
    <definedName name="__EUR2003" localSheetId="54">'[107]Calculated forecast'!$O$2</definedName>
    <definedName name="__EUR2003" localSheetId="7">'[4]Calculated forecast'!$O$2</definedName>
    <definedName name="__EUR2003" localSheetId="8">'[4]Calculated forecast'!$O$2</definedName>
    <definedName name="__EUR2003" localSheetId="6">'[4]Calculated forecast'!$O$2</definedName>
    <definedName name="__EUR2003" localSheetId="35">'[2]Calculated forecast'!$O$2</definedName>
    <definedName name="__EUR2003">'[5]Calculated forecast'!$O$2</definedName>
    <definedName name="__inv1" localSheetId="40">#REF!</definedName>
    <definedName name="__inv1" localSheetId="18">#REF!</definedName>
    <definedName name="__inv1" localSheetId="12">#REF!</definedName>
    <definedName name="__inv1" localSheetId="33">#REF!</definedName>
    <definedName name="__inv1" localSheetId="34">#REF!</definedName>
    <definedName name="__inv1" localSheetId="30">#REF!</definedName>
    <definedName name="__inv1" localSheetId="53">#REF!</definedName>
    <definedName name="__inv1" localSheetId="26">#REF!</definedName>
    <definedName name="__inv1" localSheetId="36">#REF!</definedName>
    <definedName name="__inv1" localSheetId="37">#REF!</definedName>
    <definedName name="__inv1" localSheetId="56">#REF!</definedName>
    <definedName name="__inv1" localSheetId="4">#REF!</definedName>
    <definedName name="__inv1" localSheetId="5">#REF!</definedName>
    <definedName name="__inv1" localSheetId="16">#REF!</definedName>
    <definedName name="__inv1" localSheetId="31">#REF!</definedName>
    <definedName name="__inv1" localSheetId="32">#REF!</definedName>
    <definedName name="__inv1" localSheetId="29">#REF!</definedName>
    <definedName name="__inv1" localSheetId="54">#REF!</definedName>
    <definedName name="__inv1" localSheetId="38">#REF!</definedName>
    <definedName name="__inv1" localSheetId="7">#REF!</definedName>
    <definedName name="__inv1" localSheetId="8">#REF!</definedName>
    <definedName name="__inv1" localSheetId="6">#REF!</definedName>
    <definedName name="__inv1" localSheetId="9">#REF!</definedName>
    <definedName name="__inv1" localSheetId="35">#REF!</definedName>
    <definedName name="__inv1">#REF!</definedName>
    <definedName name="__Key1" localSheetId="40">#REF!</definedName>
    <definedName name="__Key1" localSheetId="18">#REF!</definedName>
    <definedName name="__Key1" localSheetId="12">#REF!</definedName>
    <definedName name="__Key1" localSheetId="33">#REF!</definedName>
    <definedName name="__Key1" localSheetId="34">#REF!</definedName>
    <definedName name="__Key1" localSheetId="30">#REF!</definedName>
    <definedName name="__Key1" localSheetId="53">#REF!</definedName>
    <definedName name="__Key1" localSheetId="26">#REF!</definedName>
    <definedName name="__Key1" localSheetId="36">#REF!</definedName>
    <definedName name="__Key1" localSheetId="37">#REF!</definedName>
    <definedName name="__Key1" localSheetId="56">#REF!</definedName>
    <definedName name="__Key1" localSheetId="4">#REF!</definedName>
    <definedName name="__Key1" localSheetId="5">#REF!</definedName>
    <definedName name="__Key1" localSheetId="16">#REF!</definedName>
    <definedName name="__Key1" localSheetId="31">#REF!</definedName>
    <definedName name="__Key1" localSheetId="32">#REF!</definedName>
    <definedName name="__Key1" localSheetId="29">#REF!</definedName>
    <definedName name="__Key1" localSheetId="54">#REF!</definedName>
    <definedName name="__Key1" localSheetId="38">#REF!</definedName>
    <definedName name="__Key1" localSheetId="7">#REF!</definedName>
    <definedName name="__Key1" localSheetId="8">#REF!</definedName>
    <definedName name="__Key1" localSheetId="6">#REF!</definedName>
    <definedName name="__Key1" localSheetId="9">#REF!</definedName>
    <definedName name="__Key1" localSheetId="35">#REF!</definedName>
    <definedName name="__Key1">#REF!</definedName>
    <definedName name="__key2" localSheetId="40">#REF!</definedName>
    <definedName name="__key2" localSheetId="18">#REF!</definedName>
    <definedName name="__key2" localSheetId="12">#REF!</definedName>
    <definedName name="__key2" localSheetId="33">#REF!</definedName>
    <definedName name="__key2" localSheetId="34">#REF!</definedName>
    <definedName name="__key2" localSheetId="30">#REF!</definedName>
    <definedName name="__key2" localSheetId="53">#REF!</definedName>
    <definedName name="__key2" localSheetId="26">#REF!</definedName>
    <definedName name="__key2" localSheetId="36">#REF!</definedName>
    <definedName name="__key2" localSheetId="37">#REF!</definedName>
    <definedName name="__key2" localSheetId="56">#REF!</definedName>
    <definedName name="__key2" localSheetId="4">#REF!</definedName>
    <definedName name="__key2" localSheetId="5">#REF!</definedName>
    <definedName name="__key2" localSheetId="16">#REF!</definedName>
    <definedName name="__key2" localSheetId="31">#REF!</definedName>
    <definedName name="__key2" localSheetId="32">#REF!</definedName>
    <definedName name="__key2" localSheetId="29">#REF!</definedName>
    <definedName name="__key2" localSheetId="54">#REF!</definedName>
    <definedName name="__key2" localSheetId="38">#REF!</definedName>
    <definedName name="__key2" localSheetId="7">#REF!</definedName>
    <definedName name="__key2" localSheetId="8">#REF!</definedName>
    <definedName name="__key2" localSheetId="6">#REF!</definedName>
    <definedName name="__key2" localSheetId="9">#REF!</definedName>
    <definedName name="__key2" localSheetId="35">#REF!</definedName>
    <definedName name="__key2">#REF!</definedName>
    <definedName name="_AMO_UniqueIdentifier" hidden="1">"'965a6ed6-3ee4-4d00-96d5-1559ea48fc0d'"</definedName>
    <definedName name="_aum2" localSheetId="40">#REF!</definedName>
    <definedName name="_aum2" localSheetId="18">#REF!</definedName>
    <definedName name="_aum2" localSheetId="12">#REF!</definedName>
    <definedName name="_aum2" localSheetId="33">#REF!</definedName>
    <definedName name="_aum2" localSheetId="34">#REF!</definedName>
    <definedName name="_aum2" localSheetId="30">#REF!</definedName>
    <definedName name="_aum2" localSheetId="53">#REF!</definedName>
    <definedName name="_aum2" localSheetId="26">#REF!</definedName>
    <definedName name="_aum2" localSheetId="36">#REF!</definedName>
    <definedName name="_aum2" localSheetId="37">#REF!</definedName>
    <definedName name="_aum2" localSheetId="56">#REF!</definedName>
    <definedName name="_aum2" localSheetId="4">#REF!</definedName>
    <definedName name="_aum2" localSheetId="5">#REF!</definedName>
    <definedName name="_aum2" localSheetId="16">#REF!</definedName>
    <definedName name="_aum2" localSheetId="31">#REF!</definedName>
    <definedName name="_aum2" localSheetId="32">#REF!</definedName>
    <definedName name="_aum2" localSheetId="29">#REF!</definedName>
    <definedName name="_aum2" localSheetId="54">#REF!</definedName>
    <definedName name="_aum2" localSheetId="38">#REF!</definedName>
    <definedName name="_aum2" localSheetId="7">#REF!</definedName>
    <definedName name="_aum2" localSheetId="8">#REF!</definedName>
    <definedName name="_aum2" localSheetId="6">#REF!</definedName>
    <definedName name="_aum2" localSheetId="9">#REF!</definedName>
    <definedName name="_aum2" localSheetId="35">#REF!</definedName>
    <definedName name="_aum2">#REF!</definedName>
    <definedName name="_EUR2003" localSheetId="40">'[1]Calculated forecast'!$O$2</definedName>
    <definedName name="_EUR2003" localSheetId="33">'[2]Calculated forecast'!$O$2</definedName>
    <definedName name="_EUR2003" localSheetId="34">'[2]Calculated forecast'!$O$2</definedName>
    <definedName name="_EUR2003" localSheetId="30">'[2]Calculated forecast'!$O$2</definedName>
    <definedName name="_EUR2003" localSheetId="53">'[2]Calculated forecast'!$O$2</definedName>
    <definedName name="_EUR2003" localSheetId="36">'[2]Calculated forecast'!$O$2</definedName>
    <definedName name="_EUR2003" localSheetId="37">'[1]Calculated forecast'!$O$2</definedName>
    <definedName name="_EUR2003" localSheetId="56">'[3]Calculated forecast'!$O$2</definedName>
    <definedName name="_EUR2003" localSheetId="31">'[2]Calculated forecast'!$O$2</definedName>
    <definedName name="_EUR2003" localSheetId="32">'[2]Calculated forecast'!$O$2</definedName>
    <definedName name="_EUR2003" localSheetId="29">'[2]Calculated forecast'!$O$2</definedName>
    <definedName name="_EUR2003" localSheetId="54">'[107]Calculated forecast'!$O$2</definedName>
    <definedName name="_EUR2003" localSheetId="7">'[4]Calculated forecast'!$O$2</definedName>
    <definedName name="_EUR2003" localSheetId="8">'[4]Calculated forecast'!$O$2</definedName>
    <definedName name="_EUR2003" localSheetId="6">'[4]Calculated forecast'!$O$2</definedName>
    <definedName name="_EUR2003" localSheetId="35">'[2]Calculated forecast'!$O$2</definedName>
    <definedName name="_EUR2003">'[5]Calculated forecast'!$O$2</definedName>
    <definedName name="_inv1" localSheetId="40">#REF!</definedName>
    <definedName name="_inv1" localSheetId="18">#REF!</definedName>
    <definedName name="_inv1" localSheetId="12">#REF!</definedName>
    <definedName name="_inv1" localSheetId="33">#REF!</definedName>
    <definedName name="_inv1" localSheetId="34">#REF!</definedName>
    <definedName name="_inv1" localSheetId="30">#REF!</definedName>
    <definedName name="_inv1" localSheetId="53">#REF!</definedName>
    <definedName name="_inv1" localSheetId="26">#REF!</definedName>
    <definedName name="_inv1" localSheetId="36">#REF!</definedName>
    <definedName name="_inv1" localSheetId="37">#REF!</definedName>
    <definedName name="_inv1" localSheetId="56">#REF!</definedName>
    <definedName name="_inv1" localSheetId="4">#REF!</definedName>
    <definedName name="_inv1" localSheetId="5">#REF!</definedName>
    <definedName name="_inv1" localSheetId="16">#REF!</definedName>
    <definedName name="_inv1" localSheetId="31">#REF!</definedName>
    <definedName name="_inv1" localSheetId="32">#REF!</definedName>
    <definedName name="_inv1" localSheetId="29">#REF!</definedName>
    <definedName name="_inv1" localSheetId="54">#REF!</definedName>
    <definedName name="_inv1" localSheetId="38">#REF!</definedName>
    <definedName name="_inv1" localSheetId="7">#REF!</definedName>
    <definedName name="_inv1" localSheetId="8">#REF!</definedName>
    <definedName name="_inv1" localSheetId="6">#REF!</definedName>
    <definedName name="_inv1" localSheetId="9">#REF!</definedName>
    <definedName name="_inv1" localSheetId="35">#REF!</definedName>
    <definedName name="_inv1">#REF!</definedName>
    <definedName name="_Key1" localSheetId="40">#REF!</definedName>
    <definedName name="_Key1" localSheetId="18">#REF!</definedName>
    <definedName name="_Key1" localSheetId="12">#REF!</definedName>
    <definedName name="_Key1" localSheetId="33">#REF!</definedName>
    <definedName name="_Key1" localSheetId="34">#REF!</definedName>
    <definedName name="_Key1" localSheetId="30">#REF!</definedName>
    <definedName name="_Key1" localSheetId="53">#REF!</definedName>
    <definedName name="_Key1" localSheetId="26">#REF!</definedName>
    <definedName name="_Key1" localSheetId="36">#REF!</definedName>
    <definedName name="_Key1" localSheetId="37">#REF!</definedName>
    <definedName name="_Key1" localSheetId="56">#REF!</definedName>
    <definedName name="_Key1" localSheetId="4">#REF!</definedName>
    <definedName name="_Key1" localSheetId="5">#REF!</definedName>
    <definedName name="_Key1" localSheetId="16">#REF!</definedName>
    <definedName name="_Key1" localSheetId="31">#REF!</definedName>
    <definedName name="_Key1" localSheetId="32">#REF!</definedName>
    <definedName name="_Key1" localSheetId="29">#REF!</definedName>
    <definedName name="_Key1" localSheetId="54">#REF!</definedName>
    <definedName name="_Key1" localSheetId="38">#REF!</definedName>
    <definedName name="_Key1" localSheetId="7">#REF!</definedName>
    <definedName name="_Key1" localSheetId="8">#REF!</definedName>
    <definedName name="_Key1" localSheetId="6">#REF!</definedName>
    <definedName name="_Key1" localSheetId="9">#REF!</definedName>
    <definedName name="_Key1" localSheetId="35">#REF!</definedName>
    <definedName name="_Key1">#REF!</definedName>
    <definedName name="_key2" localSheetId="40">#REF!</definedName>
    <definedName name="_key2" localSheetId="18">#REF!</definedName>
    <definedName name="_key2" localSheetId="12">#REF!</definedName>
    <definedName name="_key2" localSheetId="33">#REF!</definedName>
    <definedName name="_key2" localSheetId="34">#REF!</definedName>
    <definedName name="_key2" localSheetId="30">#REF!</definedName>
    <definedName name="_key2" localSheetId="53">#REF!</definedName>
    <definedName name="_key2" localSheetId="26">#REF!</definedName>
    <definedName name="_key2" localSheetId="36">#REF!</definedName>
    <definedName name="_key2" localSheetId="37">#REF!</definedName>
    <definedName name="_key2" localSheetId="56">#REF!</definedName>
    <definedName name="_key2" localSheetId="4">#REF!</definedName>
    <definedName name="_key2" localSheetId="5">#REF!</definedName>
    <definedName name="_key2" localSheetId="16">#REF!</definedName>
    <definedName name="_key2" localSheetId="31">#REF!</definedName>
    <definedName name="_key2" localSheetId="32">#REF!</definedName>
    <definedName name="_key2" localSheetId="29">#REF!</definedName>
    <definedName name="_key2" localSheetId="54">#REF!</definedName>
    <definedName name="_key2" localSheetId="38">#REF!</definedName>
    <definedName name="_key2" localSheetId="7">#REF!</definedName>
    <definedName name="_key2" localSheetId="8">#REF!</definedName>
    <definedName name="_key2" localSheetId="6">#REF!</definedName>
    <definedName name="_key2" localSheetId="9">#REF!</definedName>
    <definedName name="_key2" localSheetId="35">#REF!</definedName>
    <definedName name="_key2">#REF!</definedName>
    <definedName name="_MM1" localSheetId="40">[6]XXX!$C$38</definedName>
    <definedName name="_MM1" localSheetId="33">[7]XXX!$C$38</definedName>
    <definedName name="_MM1" localSheetId="34">[7]XXX!$C$38</definedName>
    <definedName name="_MM1" localSheetId="30">[7]XXX!$C$38</definedName>
    <definedName name="_MM1" localSheetId="53">[7]XXX!$C$38</definedName>
    <definedName name="_MM1" localSheetId="36">[7]XXX!$C$38</definedName>
    <definedName name="_MM1" localSheetId="37">[6]XXX!$C$38</definedName>
    <definedName name="_MM1" localSheetId="56">[8]XXX!$C$38</definedName>
    <definedName name="_MM1" localSheetId="31">[7]XXX!$C$38</definedName>
    <definedName name="_MM1" localSheetId="32">[7]XXX!$C$38</definedName>
    <definedName name="_MM1" localSheetId="29">[7]XXX!$C$38</definedName>
    <definedName name="_MM1" localSheetId="54">[109]XXX!$C$38</definedName>
    <definedName name="_MM1" localSheetId="7">[9]XXX!$C$38</definedName>
    <definedName name="_MM1" localSheetId="8">[9]XXX!$C$38</definedName>
    <definedName name="_MM1" localSheetId="6">[9]XXX!$C$38</definedName>
    <definedName name="_MM1" localSheetId="35">[7]XXX!$C$38</definedName>
    <definedName name="_MM1">[10]XXX!$C$38</definedName>
    <definedName name="_Order1" hidden="1">255</definedName>
    <definedName name="_Order2" hidden="1">255</definedName>
    <definedName name="_Sort" localSheetId="40" hidden="1">'[11]Work Sheet'!#REF!</definedName>
    <definedName name="_Sort" localSheetId="48" hidden="1">'[11]Work Sheet'!#REF!</definedName>
    <definedName name="_Sort" localSheetId="33" hidden="1">'[11]Work Sheet'!#REF!</definedName>
    <definedName name="_Sort" localSheetId="34" hidden="1">'[11]Work Sheet'!#REF!</definedName>
    <definedName name="_Sort" localSheetId="30" hidden="1">'[11]Work Sheet'!#REF!</definedName>
    <definedName name="_Sort" localSheetId="53" hidden="1">'[11]Work Sheet'!#REF!</definedName>
    <definedName name="_Sort" localSheetId="37" hidden="1">'[11]Work Sheet'!#REF!</definedName>
    <definedName name="_Sort" localSheetId="56" hidden="1">'[11]Work Sheet'!#REF!</definedName>
    <definedName name="_Sort" localSheetId="4" hidden="1">'[11]Work Sheet'!#REF!</definedName>
    <definedName name="_Sort" localSheetId="5" hidden="1">'[11]Work Sheet'!#REF!</definedName>
    <definedName name="_Sort" localSheetId="32" hidden="1">'[11]Work Sheet'!#REF!</definedName>
    <definedName name="_Sort" localSheetId="54" hidden="1">'[11]Work Sheet'!#REF!</definedName>
    <definedName name="_Sort" localSheetId="38" hidden="1">'[11]Work Sheet'!#REF!</definedName>
    <definedName name="_Sort" localSheetId="7" hidden="1">'[11]Work Sheet'!#REF!</definedName>
    <definedName name="_Sort" localSheetId="8" hidden="1">'[11]Work Sheet'!#REF!</definedName>
    <definedName name="_Sort" localSheetId="6" hidden="1">'[11]Work Sheet'!#REF!</definedName>
    <definedName name="_Sort" hidden="1">'[11]Work Sheet'!#REF!</definedName>
    <definedName name="_YY1" localSheetId="40">[6]XXX!$C$36</definedName>
    <definedName name="_YY1" localSheetId="33">[7]XXX!$C$36</definedName>
    <definedName name="_YY1" localSheetId="34">[7]XXX!$C$36</definedName>
    <definedName name="_YY1" localSheetId="30">[7]XXX!$C$36</definedName>
    <definedName name="_YY1" localSheetId="53">[7]XXX!$C$36</definedName>
    <definedName name="_YY1" localSheetId="36">[7]XXX!$C$36</definedName>
    <definedName name="_YY1" localSheetId="37">[6]XXX!$C$36</definedName>
    <definedName name="_YY1" localSheetId="56">[8]XXX!$C$36</definedName>
    <definedName name="_YY1" localSheetId="31">[7]XXX!$C$36</definedName>
    <definedName name="_YY1" localSheetId="32">[7]XXX!$C$36</definedName>
    <definedName name="_YY1" localSheetId="29">[7]XXX!$C$36</definedName>
    <definedName name="_YY1" localSheetId="54">[109]XXX!$C$36</definedName>
    <definedName name="_YY1" localSheetId="7">[9]XXX!$C$36</definedName>
    <definedName name="_YY1" localSheetId="8">[9]XXX!$C$36</definedName>
    <definedName name="_YY1" localSheetId="6">[9]XXX!$C$36</definedName>
    <definedName name="_YY1" localSheetId="35">[7]XXX!$C$36</definedName>
    <definedName name="_YY1">[10]XXX!$C$36</definedName>
    <definedName name="A" localSheetId="40">#REF!</definedName>
    <definedName name="A" localSheetId="18">#REF!</definedName>
    <definedName name="A" localSheetId="12">#REF!</definedName>
    <definedName name="A" localSheetId="33">#REF!</definedName>
    <definedName name="A" localSheetId="34">#REF!</definedName>
    <definedName name="A" localSheetId="30">#REF!</definedName>
    <definedName name="A" localSheetId="53">#REF!</definedName>
    <definedName name="A" localSheetId="26">#REF!</definedName>
    <definedName name="A" localSheetId="36">#REF!</definedName>
    <definedName name="A" localSheetId="37">#REF!</definedName>
    <definedName name="A" localSheetId="56">#REF!</definedName>
    <definedName name="A" localSheetId="4">#REF!</definedName>
    <definedName name="A" localSheetId="5">#REF!</definedName>
    <definedName name="A" localSheetId="16">#REF!</definedName>
    <definedName name="A" localSheetId="31">#REF!</definedName>
    <definedName name="A" localSheetId="32">#REF!</definedName>
    <definedName name="A" localSheetId="29">#REF!</definedName>
    <definedName name="A" localSheetId="54">#REF!</definedName>
    <definedName name="A" localSheetId="38">#REF!</definedName>
    <definedName name="A" localSheetId="7">#REF!</definedName>
    <definedName name="A" localSheetId="8">#REF!</definedName>
    <definedName name="A" localSheetId="6">#REF!</definedName>
    <definedName name="A" localSheetId="9">#REF!</definedName>
    <definedName name="A" localSheetId="35">#REF!</definedName>
    <definedName name="A">#REF!</definedName>
    <definedName name="abc" localSheetId="18">#REF!</definedName>
    <definedName name="abc" localSheetId="12">#REF!</definedName>
    <definedName name="abc" localSheetId="53">#REF!</definedName>
    <definedName name="abc" localSheetId="26">#REF!</definedName>
    <definedName name="abc" localSheetId="56">#REF!</definedName>
    <definedName name="abc" localSheetId="4">#REF!</definedName>
    <definedName name="abc" localSheetId="5">#REF!</definedName>
    <definedName name="abc" localSheetId="16">#REF!</definedName>
    <definedName name="abc" localSheetId="54">#REF!</definedName>
    <definedName name="abc" localSheetId="38">#REF!</definedName>
    <definedName name="abc" localSheetId="7">#REF!</definedName>
    <definedName name="abc" localSheetId="8">#REF!</definedName>
    <definedName name="abc" localSheetId="6">#REF!</definedName>
    <definedName name="abc" localSheetId="9">#REF!</definedName>
    <definedName name="abc">#REF!</definedName>
    <definedName name="Afr" localSheetId="40">#REF!</definedName>
    <definedName name="Afr" localSheetId="18">#REF!</definedName>
    <definedName name="Afr" localSheetId="12">#REF!</definedName>
    <definedName name="Afr" localSheetId="33">#REF!</definedName>
    <definedName name="Afr" localSheetId="34">#REF!</definedName>
    <definedName name="Afr" localSheetId="30">#REF!</definedName>
    <definedName name="Afr" localSheetId="53">#REF!</definedName>
    <definedName name="Afr" localSheetId="26">#REF!</definedName>
    <definedName name="Afr" localSheetId="36">#REF!</definedName>
    <definedName name="Afr" localSheetId="37">#REF!</definedName>
    <definedName name="Afr" localSheetId="56">#REF!</definedName>
    <definedName name="Afr" localSheetId="4">#REF!</definedName>
    <definedName name="Afr" localSheetId="5">#REF!</definedName>
    <definedName name="Afr" localSheetId="16">#REF!</definedName>
    <definedName name="Afr" localSheetId="31">#REF!</definedName>
    <definedName name="Afr" localSheetId="32">#REF!</definedName>
    <definedName name="Afr" localSheetId="29">#REF!</definedName>
    <definedName name="Afr" localSheetId="54">#REF!</definedName>
    <definedName name="Afr" localSheetId="38">#REF!</definedName>
    <definedName name="Afr" localSheetId="7">#REF!</definedName>
    <definedName name="Afr" localSheetId="8">#REF!</definedName>
    <definedName name="Afr" localSheetId="6">#REF!</definedName>
    <definedName name="Afr" localSheetId="9">#REF!</definedName>
    <definedName name="Afr" localSheetId="35">#REF!</definedName>
    <definedName name="Afr">#REF!</definedName>
    <definedName name="AMKeyFig" localSheetId="40">#REF!</definedName>
    <definedName name="AMKeyFig" localSheetId="18">#REF!</definedName>
    <definedName name="AMKeyFig" localSheetId="12">#REF!</definedName>
    <definedName name="AMKeyFig" localSheetId="33">#REF!</definedName>
    <definedName name="AMKeyFig" localSheetId="34">#REF!</definedName>
    <definedName name="AMKeyFig" localSheetId="30">#REF!</definedName>
    <definedName name="AMKeyFig" localSheetId="53">#REF!</definedName>
    <definedName name="AMKeyFig" localSheetId="26">#REF!</definedName>
    <definedName name="AMKeyFig" localSheetId="36">#REF!</definedName>
    <definedName name="AMKeyFig" localSheetId="37">#REF!</definedName>
    <definedName name="AMKeyFig" localSheetId="56">#REF!</definedName>
    <definedName name="AMKeyFig" localSheetId="4">#REF!</definedName>
    <definedName name="AMKeyFig" localSheetId="5">#REF!</definedName>
    <definedName name="AMKeyFig" localSheetId="16">#REF!</definedName>
    <definedName name="AMKeyFig" localSheetId="31">#REF!</definedName>
    <definedName name="AMKeyFig" localSheetId="32">#REF!</definedName>
    <definedName name="AMKeyFig" localSheetId="29">#REF!</definedName>
    <definedName name="AMKeyFig" localSheetId="54">#REF!</definedName>
    <definedName name="AMKeyFig" localSheetId="38">#REF!</definedName>
    <definedName name="AMKeyFig" localSheetId="7">#REF!</definedName>
    <definedName name="AMKeyFig" localSheetId="8">#REF!</definedName>
    <definedName name="AMKeyFig" localSheetId="6">#REF!</definedName>
    <definedName name="AMKeyFig" localSheetId="9">#REF!</definedName>
    <definedName name="AMKeyFig" localSheetId="35">#REF!</definedName>
    <definedName name="AMKeyFig">#REF!</definedName>
    <definedName name="AMKeyFigLife" localSheetId="40">#REF!</definedName>
    <definedName name="AMKeyFigLife" localSheetId="18">#REF!</definedName>
    <definedName name="AMKeyFigLife" localSheetId="12">#REF!</definedName>
    <definedName name="AMKeyFigLife" localSheetId="33">#REF!</definedName>
    <definedName name="AMKeyFigLife" localSheetId="34">#REF!</definedName>
    <definedName name="AMKeyFigLife" localSheetId="30">#REF!</definedName>
    <definedName name="AMKeyFigLife" localSheetId="53">#REF!</definedName>
    <definedName name="AMKeyFigLife" localSheetId="26">#REF!</definedName>
    <definedName name="AMKeyFigLife" localSheetId="36">#REF!</definedName>
    <definedName name="AMKeyFigLife" localSheetId="37">#REF!</definedName>
    <definedName name="AMKeyFigLife" localSheetId="56">#REF!</definedName>
    <definedName name="AMKeyFigLife" localSheetId="4">#REF!</definedName>
    <definedName name="AMKeyFigLife" localSheetId="5">#REF!</definedName>
    <definedName name="AMKeyFigLife" localSheetId="16">#REF!</definedName>
    <definedName name="AMKeyFigLife" localSheetId="31">#REF!</definedName>
    <definedName name="AMKeyFigLife" localSheetId="32">#REF!</definedName>
    <definedName name="AMKeyFigLife" localSheetId="29">#REF!</definedName>
    <definedName name="AMKeyFigLife" localSheetId="54">#REF!</definedName>
    <definedName name="AMKeyFigLife" localSheetId="38">#REF!</definedName>
    <definedName name="AMKeyFigLife" localSheetId="7">#REF!</definedName>
    <definedName name="AMKeyFigLife" localSheetId="8">#REF!</definedName>
    <definedName name="AMKeyFigLife" localSheetId="6">#REF!</definedName>
    <definedName name="AMKeyFigLife" localSheetId="9">#REF!</definedName>
    <definedName name="AMKeyFigLife" localSheetId="35">#REF!</definedName>
    <definedName name="AMKeyFigLife">#REF!</definedName>
    <definedName name="AMVolume" localSheetId="40">#REF!</definedName>
    <definedName name="AMVolume" localSheetId="18">#REF!</definedName>
    <definedName name="AMVolume" localSheetId="12">#REF!</definedName>
    <definedName name="AMVolume" localSheetId="33">#REF!</definedName>
    <definedName name="AMVolume" localSheetId="34">#REF!</definedName>
    <definedName name="AMVolume" localSheetId="30">#REF!</definedName>
    <definedName name="AMVolume" localSheetId="53">#REF!</definedName>
    <definedName name="AMVolume" localSheetId="26">#REF!</definedName>
    <definedName name="AMVolume" localSheetId="36">#REF!</definedName>
    <definedName name="AMVolume" localSheetId="37">#REF!</definedName>
    <definedName name="AMVolume" localSheetId="56">#REF!</definedName>
    <definedName name="AMVolume" localSheetId="4">#REF!</definedName>
    <definedName name="AMVolume" localSheetId="5">#REF!</definedName>
    <definedName name="AMVolume" localSheetId="16">#REF!</definedName>
    <definedName name="AMVolume" localSheetId="31">#REF!</definedName>
    <definedName name="AMVolume" localSheetId="32">#REF!</definedName>
    <definedName name="AMVolume" localSheetId="29">#REF!</definedName>
    <definedName name="AMVolume" localSheetId="54">#REF!</definedName>
    <definedName name="AMVolume" localSheetId="38">#REF!</definedName>
    <definedName name="AMVolume" localSheetId="7">#REF!</definedName>
    <definedName name="AMVolume" localSheetId="8">#REF!</definedName>
    <definedName name="AMVolume" localSheetId="6">#REF!</definedName>
    <definedName name="AMVolume" localSheetId="9">#REF!</definedName>
    <definedName name="AMVolume" localSheetId="35">#REF!</definedName>
    <definedName name="AMVolume">#REF!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18" hidden="1">{"5 * utfall + budget",#N/A,FALSE,"T-0298";"5 * bolag",#N/A,FALSE,"T-0298";"Unibank, utfall alla",#N/A,FALSE,"T-0298";#N/A,#N/A,FALSE,"Koncernskulder";#N/A,#N/A,FALSE,"Koncernfakturering"}</definedName>
    <definedName name="as" localSheetId="48" hidden="1">{"5 * utfall + budget",#N/A,FALSE,"T-0298";"5 * bolag",#N/A,FALSE,"T-0298";"Unibank, utfall alla",#N/A,FALSE,"T-0298";#N/A,#N/A,FALSE,"Koncernskulder";#N/A,#N/A,FALSE,"Koncernfakturering"}</definedName>
    <definedName name="as" localSheetId="12" hidden="1">{"5 * utfall + budget",#N/A,FALSE,"T-0298";"5 * bolag",#N/A,FALSE,"T-0298";"Unibank, utfall alla",#N/A,FALSE,"T-0298";#N/A,#N/A,FALSE,"Koncernskulder";#N/A,#N/A,FALSE,"Koncernfakturering"}</definedName>
    <definedName name="as" localSheetId="1" hidden="1">{"5 * utfall + budget",#N/A,FALSE,"T-0298";"5 * bolag",#N/A,FALSE,"T-0298";"Unibank, utfall alla",#N/A,FALSE,"T-0298";#N/A,#N/A,FALSE,"Koncernskulder";#N/A,#N/A,FALSE,"Koncernfakturering"}</definedName>
    <definedName name="as" localSheetId="33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0" hidden="1">{"5 * utfall + budget",#N/A,FALSE,"T-0298";"5 * bolag",#N/A,FALSE,"T-0298";"Unibank, utfall alla",#N/A,FALSE,"T-0298";#N/A,#N/A,FALSE,"Koncernskulder";#N/A,#N/A,FALSE,"Koncernfakturering"}</definedName>
    <definedName name="as" localSheetId="53" hidden="1">{"5 * utfall + budget",#N/A,FALSE,"T-0298";"5 * bolag",#N/A,FALSE,"T-0298";"Unibank, utfall alla",#N/A,FALSE,"T-0298";#N/A,#N/A,FALSE,"Koncernskulder";#N/A,#N/A,FALSE,"Koncernfakturering"}</definedName>
    <definedName name="as" localSheetId="26" hidden="1">{"5 * utfall + budget",#N/A,FALSE,"T-0298";"5 * bolag",#N/A,FALSE,"T-0298";"Unibank, utfall alla",#N/A,FALSE,"T-0298";#N/A,#N/A,FALSE,"Koncernskulder";#N/A,#N/A,FALSE,"Koncernfakturering"}</definedName>
    <definedName name="as" localSheetId="36" hidden="1">{"5 * utfall + budget",#N/A,FALSE,"T-0298";"5 * bolag",#N/A,FALSE,"T-0298";"Unibank, utfall alla",#N/A,FALSE,"T-0298";#N/A,#N/A,FALSE,"Koncernskulder";#N/A,#N/A,FALSE,"Koncernfakturering"}</definedName>
    <definedName name="as" localSheetId="37" hidden="1">{"5 * utfall + budget",#N/A,FALSE,"T-0298";"5 * bolag",#N/A,FALSE,"T-0298";"Unibank, utfall alla",#N/A,FALSE,"T-0298";#N/A,#N/A,FALSE,"Koncernskulder";#N/A,#N/A,FALSE,"Koncernfakturering"}</definedName>
    <definedName name="as" localSheetId="56" hidden="1">{"5 * utfall + budget",#N/A,FALSE,"T-0298";"5 * bolag",#N/A,FALSE,"T-0298";"Unibank, utfall alla",#N/A,FALSE,"T-0298";#N/A,#N/A,FALSE,"Koncernskulder";#N/A,#N/A,FALSE,"Koncernfakturering"}</definedName>
    <definedName name="as" localSheetId="4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31" hidden="1">{"5 * utfall + budget",#N/A,FALSE,"T-0298";"5 * bolag",#N/A,FALSE,"T-0298";"Unibank, utfall alla",#N/A,FALSE,"T-0298";#N/A,#N/A,FALSE,"Koncernskulder";#N/A,#N/A,FALSE,"Koncernfakturering"}</definedName>
    <definedName name="as" localSheetId="32" hidden="1">{"5 * utfall + budget",#N/A,FALSE,"T-0298";"5 * bolag",#N/A,FALSE,"T-0298";"Unibank, utfall alla",#N/A,FALSE,"T-0298";#N/A,#N/A,FALSE,"Koncernskulder";#N/A,#N/A,FALSE,"Koncernfakturering"}</definedName>
    <definedName name="as" localSheetId="29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38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41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35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40">#REF!</definedName>
    <definedName name="asset" localSheetId="18">#REF!</definedName>
    <definedName name="asset" localSheetId="12">#REF!</definedName>
    <definedName name="asset" localSheetId="33">#REF!</definedName>
    <definedName name="asset" localSheetId="34">#REF!</definedName>
    <definedName name="asset" localSheetId="30">#REF!</definedName>
    <definedName name="asset" localSheetId="53">#REF!</definedName>
    <definedName name="asset" localSheetId="26">#REF!</definedName>
    <definedName name="asset" localSheetId="36">#REF!</definedName>
    <definedName name="asset" localSheetId="37">#REF!</definedName>
    <definedName name="asset" localSheetId="56">#REF!</definedName>
    <definedName name="asset" localSheetId="4">#REF!</definedName>
    <definedName name="asset" localSheetId="5">#REF!</definedName>
    <definedName name="asset" localSheetId="16">#REF!</definedName>
    <definedName name="asset" localSheetId="31">#REF!</definedName>
    <definedName name="asset" localSheetId="32">#REF!</definedName>
    <definedName name="asset" localSheetId="29">#REF!</definedName>
    <definedName name="asset" localSheetId="54">#REF!</definedName>
    <definedName name="asset" localSheetId="38">#REF!</definedName>
    <definedName name="asset" localSheetId="7">#REF!</definedName>
    <definedName name="asset" localSheetId="8">#REF!</definedName>
    <definedName name="asset" localSheetId="6">#REF!</definedName>
    <definedName name="asset" localSheetId="9">#REF!</definedName>
    <definedName name="asset" localSheetId="35">#REF!</definedName>
    <definedName name="asset">#REF!</definedName>
    <definedName name="asset1" localSheetId="40">#REF!</definedName>
    <definedName name="asset1" localSheetId="18">#REF!</definedName>
    <definedName name="asset1" localSheetId="12">#REF!</definedName>
    <definedName name="asset1" localSheetId="33">#REF!</definedName>
    <definedName name="asset1" localSheetId="34">#REF!</definedName>
    <definedName name="asset1" localSheetId="30">#REF!</definedName>
    <definedName name="asset1" localSheetId="53">#REF!</definedName>
    <definedName name="asset1" localSheetId="26">#REF!</definedName>
    <definedName name="asset1" localSheetId="36">#REF!</definedName>
    <definedName name="asset1" localSheetId="37">#REF!</definedName>
    <definedName name="asset1" localSheetId="56">#REF!</definedName>
    <definedName name="asset1" localSheetId="4">#REF!</definedName>
    <definedName name="asset1" localSheetId="5">#REF!</definedName>
    <definedName name="asset1" localSheetId="16">#REF!</definedName>
    <definedName name="asset1" localSheetId="31">#REF!</definedName>
    <definedName name="asset1" localSheetId="32">#REF!</definedName>
    <definedName name="asset1" localSheetId="29">#REF!</definedName>
    <definedName name="asset1" localSheetId="54">#REF!</definedName>
    <definedName name="asset1" localSheetId="38">#REF!</definedName>
    <definedName name="asset1" localSheetId="7">#REF!</definedName>
    <definedName name="asset1" localSheetId="8">#REF!</definedName>
    <definedName name="asset1" localSheetId="6">#REF!</definedName>
    <definedName name="asset1" localSheetId="9">#REF!</definedName>
    <definedName name="asset1" localSheetId="35">#REF!</definedName>
    <definedName name="asset1">#REF!</definedName>
    <definedName name="aum" localSheetId="40">#REF!</definedName>
    <definedName name="aum" localSheetId="18">#REF!</definedName>
    <definedName name="aum" localSheetId="12">#REF!</definedName>
    <definedName name="aum" localSheetId="33">#REF!</definedName>
    <definedName name="aum" localSheetId="34">#REF!</definedName>
    <definedName name="aum" localSheetId="30">#REF!</definedName>
    <definedName name="aum" localSheetId="53">#REF!</definedName>
    <definedName name="aum" localSheetId="26">#REF!</definedName>
    <definedName name="aum" localSheetId="36">#REF!</definedName>
    <definedName name="aum" localSheetId="37">#REF!</definedName>
    <definedName name="aum" localSheetId="56">#REF!</definedName>
    <definedName name="aum" localSheetId="4">#REF!</definedName>
    <definedName name="aum" localSheetId="5">#REF!</definedName>
    <definedName name="aum" localSheetId="16">#REF!</definedName>
    <definedName name="aum" localSheetId="31">#REF!</definedName>
    <definedName name="aum" localSheetId="32">#REF!</definedName>
    <definedName name="aum" localSheetId="29">#REF!</definedName>
    <definedName name="aum" localSheetId="54">#REF!</definedName>
    <definedName name="aum" localSheetId="38">#REF!</definedName>
    <definedName name="aum" localSheetId="7">#REF!</definedName>
    <definedName name="aum" localSheetId="8">#REF!</definedName>
    <definedName name="aum" localSheetId="6">#REF!</definedName>
    <definedName name="aum" localSheetId="9">#REF!</definedName>
    <definedName name="aum" localSheetId="35">#REF!</definedName>
    <definedName name="aum">#REF!</definedName>
    <definedName name="AUMs" localSheetId="40">#REF!</definedName>
    <definedName name="AUMs" localSheetId="18">#REF!</definedName>
    <definedName name="AUMs" localSheetId="12">#REF!</definedName>
    <definedName name="AUMs" localSheetId="33">#REF!</definedName>
    <definedName name="AUMs" localSheetId="34">#REF!</definedName>
    <definedName name="AUMs" localSheetId="30">#REF!</definedName>
    <definedName name="AUMs" localSheetId="53">#REF!</definedName>
    <definedName name="AUMs" localSheetId="26">#REF!</definedName>
    <definedName name="AUMs" localSheetId="36">#REF!</definedName>
    <definedName name="AUMs" localSheetId="37">#REF!</definedName>
    <definedName name="AUMs" localSheetId="56">#REF!</definedName>
    <definedName name="AUMs" localSheetId="4">#REF!</definedName>
    <definedName name="AUMs" localSheetId="5">#REF!</definedName>
    <definedName name="AUMs" localSheetId="16">#REF!</definedName>
    <definedName name="AUMs" localSheetId="31">#REF!</definedName>
    <definedName name="AUMs" localSheetId="32">#REF!</definedName>
    <definedName name="AUMs" localSheetId="29">#REF!</definedName>
    <definedName name="AUMs" localSheetId="54">#REF!</definedName>
    <definedName name="AUMs" localSheetId="38">#REF!</definedName>
    <definedName name="AUMs" localSheetId="7">#REF!</definedName>
    <definedName name="AUMs" localSheetId="8">#REF!</definedName>
    <definedName name="AUMs" localSheetId="6">#REF!</definedName>
    <definedName name="AUMs" localSheetId="9">#REF!</definedName>
    <definedName name="AUMs" localSheetId="35">#REF!</definedName>
    <definedName name="AUMs">#REF!</definedName>
    <definedName name="balance" localSheetId="40">#REF!</definedName>
    <definedName name="balance" localSheetId="18">#REF!</definedName>
    <definedName name="balance" localSheetId="12">#REF!</definedName>
    <definedName name="balance" localSheetId="33">#REF!</definedName>
    <definedName name="balance" localSheetId="34">#REF!</definedName>
    <definedName name="balance" localSheetId="30">#REF!</definedName>
    <definedName name="balance" localSheetId="53">#REF!</definedName>
    <definedName name="balance" localSheetId="26">#REF!</definedName>
    <definedName name="balance" localSheetId="36">#REF!</definedName>
    <definedName name="balance" localSheetId="37">#REF!</definedName>
    <definedName name="balance" localSheetId="56">#REF!</definedName>
    <definedName name="balance" localSheetId="4">#REF!</definedName>
    <definedName name="balance" localSheetId="5">#REF!</definedName>
    <definedName name="balance" localSheetId="16">#REF!</definedName>
    <definedName name="balance" localSheetId="31">#REF!</definedName>
    <definedName name="balance" localSheetId="32">#REF!</definedName>
    <definedName name="balance" localSheetId="29">#REF!</definedName>
    <definedName name="balance" localSheetId="54">#REF!</definedName>
    <definedName name="balance" localSheetId="38">#REF!</definedName>
    <definedName name="balance" localSheetId="7">#REF!</definedName>
    <definedName name="balance" localSheetId="8">#REF!</definedName>
    <definedName name="balance" localSheetId="6">#REF!</definedName>
    <definedName name="balance" localSheetId="9">#REF!</definedName>
    <definedName name="balance" localSheetId="35">#REF!</definedName>
    <definedName name="balance">#REF!</definedName>
    <definedName name="Balance_sheet__end_of_period" localSheetId="40">#REF!</definedName>
    <definedName name="Balance_sheet__end_of_period" localSheetId="18">#REF!</definedName>
    <definedName name="Balance_sheet__end_of_period" localSheetId="12">#REF!</definedName>
    <definedName name="Balance_sheet__end_of_period" localSheetId="33">#REF!</definedName>
    <definedName name="Balance_sheet__end_of_period" localSheetId="34">#REF!</definedName>
    <definedName name="Balance_sheet__end_of_period" localSheetId="30">#REF!</definedName>
    <definedName name="Balance_sheet__end_of_period" localSheetId="53">#REF!</definedName>
    <definedName name="Balance_sheet__end_of_period" localSheetId="26">#REF!</definedName>
    <definedName name="Balance_sheet__end_of_period" localSheetId="36">#REF!</definedName>
    <definedName name="Balance_sheet__end_of_period" localSheetId="37">#REF!</definedName>
    <definedName name="Balance_sheet__end_of_period" localSheetId="56">#REF!</definedName>
    <definedName name="Balance_sheet__end_of_period" localSheetId="4">#REF!</definedName>
    <definedName name="Balance_sheet__end_of_period" localSheetId="5">#REF!</definedName>
    <definedName name="Balance_sheet__end_of_period" localSheetId="16">#REF!</definedName>
    <definedName name="Balance_sheet__end_of_period" localSheetId="31">#REF!</definedName>
    <definedName name="Balance_sheet__end_of_period" localSheetId="32">#REF!</definedName>
    <definedName name="Balance_sheet__end_of_period" localSheetId="29">#REF!</definedName>
    <definedName name="Balance_sheet__end_of_period" localSheetId="54">#REF!</definedName>
    <definedName name="Balance_sheet__end_of_period" localSheetId="38">#REF!</definedName>
    <definedName name="Balance_sheet__end_of_period" localSheetId="7">#REF!</definedName>
    <definedName name="Balance_sheet__end_of_period" localSheetId="8">#REF!</definedName>
    <definedName name="Balance_sheet__end_of_period" localSheetId="6">#REF!</definedName>
    <definedName name="Balance_sheet__end_of_period" localSheetId="9">#REF!</definedName>
    <definedName name="Balance_sheet__end_of_period" localSheetId="35">#REF!</definedName>
    <definedName name="Balance_sheet__end_of_period">#REF!</definedName>
    <definedName name="balancesheet" localSheetId="40">#REF!</definedName>
    <definedName name="balancesheet" localSheetId="18">#REF!</definedName>
    <definedName name="balancesheet" localSheetId="12">#REF!</definedName>
    <definedName name="balancesheet" localSheetId="33">#REF!</definedName>
    <definedName name="balancesheet" localSheetId="34">#REF!</definedName>
    <definedName name="balancesheet" localSheetId="30">#REF!</definedName>
    <definedName name="balancesheet" localSheetId="53">#REF!</definedName>
    <definedName name="balancesheet" localSheetId="26">#REF!</definedName>
    <definedName name="balancesheet" localSheetId="36">#REF!</definedName>
    <definedName name="balancesheet" localSheetId="37">#REF!</definedName>
    <definedName name="balancesheet" localSheetId="56">#REF!</definedName>
    <definedName name="balancesheet" localSheetId="4">#REF!</definedName>
    <definedName name="balancesheet" localSheetId="5">#REF!</definedName>
    <definedName name="balancesheet" localSheetId="16">#REF!</definedName>
    <definedName name="balancesheet" localSheetId="31">#REF!</definedName>
    <definedName name="balancesheet" localSheetId="32">#REF!</definedName>
    <definedName name="balancesheet" localSheetId="29">#REF!</definedName>
    <definedName name="balancesheet" localSheetId="54">#REF!</definedName>
    <definedName name="balancesheet" localSheetId="38">#REF!</definedName>
    <definedName name="balancesheet" localSheetId="7">#REF!</definedName>
    <definedName name="balancesheet" localSheetId="8">#REF!</definedName>
    <definedName name="balancesheet" localSheetId="6">#REF!</definedName>
    <definedName name="balancesheet" localSheetId="9">#REF!</definedName>
    <definedName name="balancesheet" localSheetId="35">#REF!</definedName>
    <definedName name="balancesheet">#REF!</definedName>
    <definedName name="bankBaltics" localSheetId="40">#REF!</definedName>
    <definedName name="bankBaltics" localSheetId="18">#REF!</definedName>
    <definedName name="bankBaltics" localSheetId="12">#REF!</definedName>
    <definedName name="bankBaltics" localSheetId="33">#REF!</definedName>
    <definedName name="bankBaltics" localSheetId="34">#REF!</definedName>
    <definedName name="bankBaltics" localSheetId="30">#REF!</definedName>
    <definedName name="bankBaltics" localSheetId="53">#REF!</definedName>
    <definedName name="bankBaltics" localSheetId="26">#REF!</definedName>
    <definedName name="bankBaltics" localSheetId="36">#REF!</definedName>
    <definedName name="bankBaltics" localSheetId="37">#REF!</definedName>
    <definedName name="bankBaltics" localSheetId="56">#REF!</definedName>
    <definedName name="bankBaltics" localSheetId="4">#REF!</definedName>
    <definedName name="bankBaltics" localSheetId="5">#REF!</definedName>
    <definedName name="bankBaltics" localSheetId="16">#REF!</definedName>
    <definedName name="bankBaltics" localSheetId="31">#REF!</definedName>
    <definedName name="bankBaltics" localSheetId="32">#REF!</definedName>
    <definedName name="bankBaltics" localSheetId="29">#REF!</definedName>
    <definedName name="bankBaltics" localSheetId="54">#REF!</definedName>
    <definedName name="bankBaltics" localSheetId="38">#REF!</definedName>
    <definedName name="bankBaltics" localSheetId="7">#REF!</definedName>
    <definedName name="bankBaltics" localSheetId="8">#REF!</definedName>
    <definedName name="bankBaltics" localSheetId="6">#REF!</definedName>
    <definedName name="bankBaltics" localSheetId="9">#REF!</definedName>
    <definedName name="bankBaltics" localSheetId="35">#REF!</definedName>
    <definedName name="bankBaltics">#REF!</definedName>
    <definedName name="bankingRussia" localSheetId="40">#REF!</definedName>
    <definedName name="bankingRussia" localSheetId="18">#REF!</definedName>
    <definedName name="bankingRussia" localSheetId="12">#REF!</definedName>
    <definedName name="bankingRussia" localSheetId="33">#REF!</definedName>
    <definedName name="bankingRussia" localSheetId="34">#REF!</definedName>
    <definedName name="bankingRussia" localSheetId="30">#REF!</definedName>
    <definedName name="bankingRussia" localSheetId="53">#REF!</definedName>
    <definedName name="bankingRussia" localSheetId="26">#REF!</definedName>
    <definedName name="bankingRussia" localSheetId="36">#REF!</definedName>
    <definedName name="bankingRussia" localSheetId="37">#REF!</definedName>
    <definedName name="bankingRussia" localSheetId="56">#REF!</definedName>
    <definedName name="bankingRussia" localSheetId="4">#REF!</definedName>
    <definedName name="bankingRussia" localSheetId="5">#REF!</definedName>
    <definedName name="bankingRussia" localSheetId="16">#REF!</definedName>
    <definedName name="bankingRussia" localSheetId="31">#REF!</definedName>
    <definedName name="bankingRussia" localSheetId="32">#REF!</definedName>
    <definedName name="bankingRussia" localSheetId="29">#REF!</definedName>
    <definedName name="bankingRussia" localSheetId="54">#REF!</definedName>
    <definedName name="bankingRussia" localSheetId="38">#REF!</definedName>
    <definedName name="bankingRussia" localSheetId="7">#REF!</definedName>
    <definedName name="bankingRussia" localSheetId="8">#REF!</definedName>
    <definedName name="bankingRussia" localSheetId="6">#REF!</definedName>
    <definedName name="bankingRussia" localSheetId="9">#REF!</definedName>
    <definedName name="bankingRussia" localSheetId="35">#REF!</definedName>
    <definedName name="bankingRussia">#REF!</definedName>
    <definedName name="bankPoland" localSheetId="40">#REF!</definedName>
    <definedName name="bankPoland" localSheetId="18">#REF!</definedName>
    <definedName name="bankPoland" localSheetId="12">#REF!</definedName>
    <definedName name="bankPoland" localSheetId="33">#REF!</definedName>
    <definedName name="bankPoland" localSheetId="34">#REF!</definedName>
    <definedName name="bankPoland" localSheetId="30">#REF!</definedName>
    <definedName name="bankPoland" localSheetId="53">#REF!</definedName>
    <definedName name="bankPoland" localSheetId="26">#REF!</definedName>
    <definedName name="bankPoland" localSheetId="36">#REF!</definedName>
    <definedName name="bankPoland" localSheetId="37">#REF!</definedName>
    <definedName name="bankPoland" localSheetId="56">#REF!</definedName>
    <definedName name="bankPoland" localSheetId="4">#REF!</definedName>
    <definedName name="bankPoland" localSheetId="5">#REF!</definedName>
    <definedName name="bankPoland" localSheetId="16">#REF!</definedName>
    <definedName name="bankPoland" localSheetId="31">#REF!</definedName>
    <definedName name="bankPoland" localSheetId="32">#REF!</definedName>
    <definedName name="bankPoland" localSheetId="29">#REF!</definedName>
    <definedName name="bankPoland" localSheetId="54">#REF!</definedName>
    <definedName name="bankPoland" localSheetId="38">#REF!</definedName>
    <definedName name="bankPoland" localSheetId="7">#REF!</definedName>
    <definedName name="bankPoland" localSheetId="8">#REF!</definedName>
    <definedName name="bankPoland" localSheetId="6">#REF!</definedName>
    <definedName name="bankPoland" localSheetId="9">#REF!</definedName>
    <definedName name="bankPoland" localSheetId="35">#REF!</definedName>
    <definedName name="bankPoland">#REF!</definedName>
    <definedName name="BAtable" localSheetId="40">#REF!</definedName>
    <definedName name="BAtable" localSheetId="18">#REF!</definedName>
    <definedName name="BAtable" localSheetId="12">#REF!</definedName>
    <definedName name="BAtable" localSheetId="33">#REF!</definedName>
    <definedName name="BAtable" localSheetId="34">#REF!</definedName>
    <definedName name="BAtable" localSheetId="30">#REF!</definedName>
    <definedName name="BAtable" localSheetId="53">#REF!</definedName>
    <definedName name="BAtable" localSheetId="26">#REF!</definedName>
    <definedName name="BAtable" localSheetId="36">#REF!</definedName>
    <definedName name="BAtable" localSheetId="37">#REF!</definedName>
    <definedName name="BAtable" localSheetId="56">#REF!</definedName>
    <definedName name="BAtable" localSheetId="4">#REF!</definedName>
    <definedName name="BAtable" localSheetId="5">#REF!</definedName>
    <definedName name="BAtable" localSheetId="16">#REF!</definedName>
    <definedName name="BAtable" localSheetId="31">#REF!</definedName>
    <definedName name="BAtable" localSheetId="32">#REF!</definedName>
    <definedName name="BAtable" localSheetId="29">#REF!</definedName>
    <definedName name="BAtable" localSheetId="54">#REF!</definedName>
    <definedName name="BAtable" localSheetId="38">#REF!</definedName>
    <definedName name="BAtable" localSheetId="7">#REF!</definedName>
    <definedName name="BAtable" localSheetId="8">#REF!</definedName>
    <definedName name="BAtable" localSheetId="6">#REF!</definedName>
    <definedName name="BAtable" localSheetId="9">#REF!</definedName>
    <definedName name="BAtable" localSheetId="35">#REF!</definedName>
    <definedName name="BAtable">#REF!</definedName>
    <definedName name="BB" localSheetId="40">[12]Försäkringar!$AD$2</definedName>
    <definedName name="BB" localSheetId="33">[13]Försäkringar!$AD$2</definedName>
    <definedName name="BB" localSheetId="34">[13]Försäkringar!$AD$2</definedName>
    <definedName name="BB" localSheetId="30">[13]Försäkringar!$AD$2</definedName>
    <definedName name="BB" localSheetId="53">[13]Försäkringar!$AD$2</definedName>
    <definedName name="BB" localSheetId="36">[13]Försäkringar!$AD$2</definedName>
    <definedName name="BB" localSheetId="37">[12]Försäkringar!$AD$2</definedName>
    <definedName name="BB" localSheetId="56">[14]Försäkringar!$AD$2</definedName>
    <definedName name="BB" localSheetId="31">[13]Försäkringar!$AD$2</definedName>
    <definedName name="BB" localSheetId="32">[13]Försäkringar!$AD$2</definedName>
    <definedName name="BB" localSheetId="29">[13]Försäkringar!$AD$2</definedName>
    <definedName name="BB" localSheetId="54">[110]Försäkringar!$AD$2</definedName>
    <definedName name="BB" localSheetId="7">[15]Försäkringar!$AD$2</definedName>
    <definedName name="BB" localSheetId="8">[15]Försäkringar!$AD$2</definedName>
    <definedName name="BB" localSheetId="6">[15]Försäkringar!$AD$2</definedName>
    <definedName name="BB" localSheetId="35">[13]Försäkringar!$AD$2</definedName>
    <definedName name="BB">[16]Försäkringar!$AD$2</definedName>
    <definedName name="Bol" localSheetId="40">'[12]Konto koncern'!$A$6:$A$337</definedName>
    <definedName name="Bol" localSheetId="33">'[13]Konto koncern'!$A$6:$A$337</definedName>
    <definedName name="Bol" localSheetId="34">'[13]Konto koncern'!$A$6:$A$337</definedName>
    <definedName name="Bol" localSheetId="30">'[13]Konto koncern'!$A$6:$A$337</definedName>
    <definedName name="Bol" localSheetId="53">'[13]Konto koncern'!$A$6:$A$337</definedName>
    <definedName name="Bol" localSheetId="36">'[13]Konto koncern'!$A$6:$A$337</definedName>
    <definedName name="Bol" localSheetId="37">'[12]Konto koncern'!$A$6:$A$337</definedName>
    <definedName name="Bol" localSheetId="56">'[14]Konto koncern'!$A$6:$A$337</definedName>
    <definedName name="Bol" localSheetId="31">'[13]Konto koncern'!$A$6:$A$337</definedName>
    <definedName name="Bol" localSheetId="32">'[13]Konto koncern'!$A$6:$A$337</definedName>
    <definedName name="Bol" localSheetId="29">'[13]Konto koncern'!$A$6:$A$337</definedName>
    <definedName name="Bol" localSheetId="54">'[110]Konto koncern'!$A$6:$A$337</definedName>
    <definedName name="Bol" localSheetId="7">'[15]Konto koncern'!$A$6:$A$337</definedName>
    <definedName name="Bol" localSheetId="8">'[15]Konto koncern'!$A$6:$A$337</definedName>
    <definedName name="Bol" localSheetId="6">'[15]Konto koncern'!$A$6:$A$337</definedName>
    <definedName name="Bol" localSheetId="35">'[13]Konto koncern'!$A$6:$A$337</definedName>
    <definedName name="Bol">'[16]Konto koncern'!$A$6:$A$337</definedName>
    <definedName name="BPS" localSheetId="40">OFFSET([17]Chart!$Z$11,1,0,COUNTA([17]Chart!$Z$11:$Z$38)-1,1)</definedName>
    <definedName name="BPS" localSheetId="33">OFFSET([17]Chart!$Z$11,1,0,COUNTA([17]Chart!$Z$11:$Z$38)-1,1)</definedName>
    <definedName name="BPS" localSheetId="34">OFFSET([17]Chart!$Z$11,1,0,COUNTA([17]Chart!$Z$11:$Z$38)-1,1)</definedName>
    <definedName name="BPS" localSheetId="30">OFFSET([18]Chart!$Z$11,1,0,COUNTA([18]Chart!$Z$11:$Z$38)-1,1)</definedName>
    <definedName name="BPS" localSheetId="53">OFFSET([18]Chart!$Z$11,1,0,COUNTA([18]Chart!$Z$11:$Z$38)-1,1)</definedName>
    <definedName name="BPS" localSheetId="36">OFFSET([17]Chart!$Z$11,1,0,COUNTA([17]Chart!$Z$11:$Z$38)-1,1)</definedName>
    <definedName name="BPS" localSheetId="37">OFFSET([17]Chart!$Z$11,1,0,COUNTA([17]Chart!$Z$11:$Z$38)-1,1)</definedName>
    <definedName name="BPS" localSheetId="56">OFFSET([19]Chart!$Z$11,1,0,COUNTA([19]Chart!$Z$11:$Z$38)-1,1)</definedName>
    <definedName name="BPS" localSheetId="31">OFFSET([17]Chart!$Z$11,1,0,COUNTA([17]Chart!$Z$11:$Z$38)-1,1)</definedName>
    <definedName name="BPS" localSheetId="32">OFFSET([17]Chart!$Z$11,1,0,COUNTA([17]Chart!$Z$11:$Z$38)-1,1)</definedName>
    <definedName name="BPS" localSheetId="29">OFFSET([17]Chart!$Z$11,1,0,COUNTA([17]Chart!$Z$11:$Z$38)-1,1)</definedName>
    <definedName name="BPS" localSheetId="54">OFFSET([111]Chart!$Z$11,1,0,COUNTA([111]Chart!$Z$11:$Z$38)-1,1)</definedName>
    <definedName name="BPS" localSheetId="7">OFFSET([20]Chart!$Z$11,1,0,COUNTA([20]Chart!$Z$11:$Z$38)-1,1)</definedName>
    <definedName name="BPS" localSheetId="8">OFFSET([20]Chart!$Z$11,1,0,COUNTA([20]Chart!$Z$11:$Z$38)-1,1)</definedName>
    <definedName name="BPS" localSheetId="6">OFFSET([20]Chart!$Z$11,1,0,COUNTA([20]Chart!$Z$11:$Z$38)-1,1)</definedName>
    <definedName name="BPS" localSheetId="35">OFFSET([17]Chart!$Z$11,1,0,COUNTA([17]Chart!$Z$11:$Z$38)-1,1)</definedName>
    <definedName name="BPS">OFFSET([21]Chart!$Z$11,1,0,COUNTA([21]Chart!$Z$11:$Z$38)-1,1)</definedName>
    <definedName name="BPSVerticalchart" localSheetId="40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3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4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0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53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36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7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56">IF([19]Chart!$AG$16=1,OFFSET([19]Chart!$Z$11,1,0,COUNTA([19]Chart!$Z$11:$Z$33)-1,1),IF([19]Chart!$AG$16=2,OFFSET([19]Chart!$Z$11,1,0,COUNTA([19]Chart!$Z$11:$Z$38)-1,1),IF([19]Chart!$AG$16=3,OFFSET([19]Chart!$Z$11,1,0,COUNTA([19]Chart!$Z$11:$Z$21)-1,1),IF([19]Chart!$AG$16=4,OFFSET([19]Chart!$Z$11,1,0,COUNTA([19]Chart!$Z$11:$Z$28)-1,1)))))</definedName>
    <definedName name="BPSVerticalchart" localSheetId="31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2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29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54">IF([111]Chart!$AG$16=1,OFFSET([111]Chart!$Z$11,1,0,COUNTA([111]Chart!$Z$11:$Z$33)-1,1),IF([111]Chart!$AG$16=2,OFFSET([111]Chart!$Z$11,1,0,COUNTA([111]Chart!$Z$11:$Z$38)-1,1),IF([111]Chart!$AG$16=3,OFFSET([111]Chart!$Z$11,1,0,COUNTA([111]Chart!$Z$11:$Z$21)-1,1),IF([111]Chart!$AG$16=4,OFFSET([111]Chart!$Z$11,1,0,COUNTA([111]Chart!$Z$11:$Z$28)-1,1)))))</definedName>
    <definedName name="BPSVerticalchart" localSheetId="7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8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6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35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>IF([21]Chart!$AG$16=1,OFFSET([21]Chart!$Z$11,1,0,COUNTA([21]Chart!$Z$11:$Z$33)-1,1),IF([21]Chart!$AG$16=2,OFFSET([21]Chart!$Z$11,1,0,COUNTA([21]Chart!$Z$11:$Z$38)-1,1),IF([21]Chart!$AG$16=3,OFFSET([21]Chart!$Z$11,1,0,COUNTA([21]Chart!$Z$11:$Z$21)-1,1),IF([21]Chart!$AG$16=4,OFFSET([21]Chart!$Z$11,1,0,COUNTA([21]Chart!$Z$11:$Z$28)-1,1)))))</definedName>
    <definedName name="business" localSheetId="40">#REF!</definedName>
    <definedName name="business" localSheetId="18">#REF!</definedName>
    <definedName name="business" localSheetId="12">#REF!</definedName>
    <definedName name="business" localSheetId="33">#REF!</definedName>
    <definedName name="business" localSheetId="34">#REF!</definedName>
    <definedName name="business" localSheetId="30">#REF!</definedName>
    <definedName name="business" localSheetId="53">#REF!</definedName>
    <definedName name="business" localSheetId="26">#REF!</definedName>
    <definedName name="business" localSheetId="36">#REF!</definedName>
    <definedName name="business" localSheetId="37">#REF!</definedName>
    <definedName name="business" localSheetId="56">#REF!</definedName>
    <definedName name="business" localSheetId="4">#REF!</definedName>
    <definedName name="business" localSheetId="5">#REF!</definedName>
    <definedName name="business" localSheetId="16">#REF!</definedName>
    <definedName name="business" localSheetId="31">#REF!</definedName>
    <definedName name="business" localSheetId="32">#REF!</definedName>
    <definedName name="business" localSheetId="29">#REF!</definedName>
    <definedName name="business" localSheetId="54">#REF!</definedName>
    <definedName name="business" localSheetId="38">#REF!</definedName>
    <definedName name="business" localSheetId="7">#REF!</definedName>
    <definedName name="business" localSheetId="8">#REF!</definedName>
    <definedName name="business" localSheetId="6">#REF!</definedName>
    <definedName name="business" localSheetId="9">#REF!</definedName>
    <definedName name="business" localSheetId="35">#REF!</definedName>
    <definedName name="business">#REF!</definedName>
    <definedName name="cap.adequacy" localSheetId="40">#REF!</definedName>
    <definedName name="cap.adequacy" localSheetId="18">#REF!</definedName>
    <definedName name="cap.adequacy" localSheetId="12">#REF!</definedName>
    <definedName name="cap.adequacy" localSheetId="33">#REF!</definedName>
    <definedName name="cap.adequacy" localSheetId="34">#REF!</definedName>
    <definedName name="cap.adequacy" localSheetId="30">#REF!</definedName>
    <definedName name="cap.adequacy" localSheetId="53">#REF!</definedName>
    <definedName name="cap.adequacy" localSheetId="26">#REF!</definedName>
    <definedName name="cap.adequacy" localSheetId="36">#REF!</definedName>
    <definedName name="cap.adequacy" localSheetId="37">#REF!</definedName>
    <definedName name="cap.adequacy" localSheetId="56">#REF!</definedName>
    <definedName name="cap.adequacy" localSheetId="4">#REF!</definedName>
    <definedName name="cap.adequacy" localSheetId="5">#REF!</definedName>
    <definedName name="cap.adequacy" localSheetId="16">#REF!</definedName>
    <definedName name="cap.adequacy" localSheetId="31">#REF!</definedName>
    <definedName name="cap.adequacy" localSheetId="32">#REF!</definedName>
    <definedName name="cap.adequacy" localSheetId="29">#REF!</definedName>
    <definedName name="cap.adequacy" localSheetId="54">#REF!</definedName>
    <definedName name="cap.adequacy" localSheetId="38">#REF!</definedName>
    <definedName name="cap.adequacy" localSheetId="7">#REF!</definedName>
    <definedName name="cap.adequacy" localSheetId="8">#REF!</definedName>
    <definedName name="cap.adequacy" localSheetId="6">#REF!</definedName>
    <definedName name="cap.adequacy" localSheetId="9">#REF!</definedName>
    <definedName name="cap.adequacy" localSheetId="35">#REF!</definedName>
    <definedName name="cap.adequacy">#REF!</definedName>
    <definedName name="Capital_adequacy" localSheetId="40">#REF!</definedName>
    <definedName name="Capital_adequacy" localSheetId="18">#REF!</definedName>
    <definedName name="Capital_adequacy" localSheetId="12">#REF!</definedName>
    <definedName name="Capital_adequacy" localSheetId="33">#REF!</definedName>
    <definedName name="Capital_adequacy" localSheetId="34">#REF!</definedName>
    <definedName name="Capital_adequacy" localSheetId="30">#REF!</definedName>
    <definedName name="Capital_adequacy" localSheetId="53">#REF!</definedName>
    <definedName name="Capital_adequacy" localSheetId="26">#REF!</definedName>
    <definedName name="Capital_adequacy" localSheetId="36">#REF!</definedName>
    <definedName name="Capital_adequacy" localSheetId="37">#REF!</definedName>
    <definedName name="Capital_adequacy" localSheetId="56">#REF!</definedName>
    <definedName name="Capital_adequacy" localSheetId="4">#REF!</definedName>
    <definedName name="Capital_adequacy" localSheetId="5">#REF!</definedName>
    <definedName name="Capital_adequacy" localSheetId="16">#REF!</definedName>
    <definedName name="Capital_adequacy" localSheetId="31">#REF!</definedName>
    <definedName name="Capital_adequacy" localSheetId="32">#REF!</definedName>
    <definedName name="Capital_adequacy" localSheetId="29">#REF!</definedName>
    <definedName name="Capital_adequacy" localSheetId="54">#REF!</definedName>
    <definedName name="Capital_adequacy" localSheetId="38">#REF!</definedName>
    <definedName name="Capital_adequacy" localSheetId="7">#REF!</definedName>
    <definedName name="Capital_adequacy" localSheetId="8">#REF!</definedName>
    <definedName name="Capital_adequacy" localSheetId="6">#REF!</definedName>
    <definedName name="Capital_adequacy" localSheetId="9">#REF!</definedName>
    <definedName name="Capital_adequacy" localSheetId="35">#REF!</definedName>
    <definedName name="Capital_adequacy">#REF!</definedName>
    <definedName name="Carol" localSheetId="18">#REF!</definedName>
    <definedName name="Carol" localSheetId="12">#REF!</definedName>
    <definedName name="Carol" localSheetId="53">#REF!</definedName>
    <definedName name="Carol" localSheetId="26">#REF!</definedName>
    <definedName name="Carol" localSheetId="56">#REF!</definedName>
    <definedName name="Carol" localSheetId="4">#REF!</definedName>
    <definedName name="Carol" localSheetId="5">#REF!</definedName>
    <definedName name="Carol" localSheetId="16">#REF!</definedName>
    <definedName name="Carol" localSheetId="54">#REF!</definedName>
    <definedName name="Carol" localSheetId="38">#REF!</definedName>
    <definedName name="Carol" localSheetId="7">#REF!</definedName>
    <definedName name="Carol" localSheetId="8">#REF!</definedName>
    <definedName name="Carol" localSheetId="6">#REF!</definedName>
    <definedName name="Carol" localSheetId="9">#REF!</definedName>
    <definedName name="Carol">#REF!</definedName>
    <definedName name="cashflow" localSheetId="40">#REF!</definedName>
    <definedName name="cashflow" localSheetId="18">#REF!</definedName>
    <definedName name="cashflow" localSheetId="12">#REF!</definedName>
    <definedName name="cashflow" localSheetId="33">#REF!</definedName>
    <definedName name="cashflow" localSheetId="34">#REF!</definedName>
    <definedName name="cashflow" localSheetId="30">#REF!</definedName>
    <definedName name="cashflow" localSheetId="53">#REF!</definedName>
    <definedName name="cashflow" localSheetId="26">#REF!</definedName>
    <definedName name="cashflow" localSheetId="36">#REF!</definedName>
    <definedName name="cashflow" localSheetId="37">#REF!</definedName>
    <definedName name="cashflow" localSheetId="56">#REF!</definedName>
    <definedName name="cashflow" localSheetId="4">#REF!</definedName>
    <definedName name="cashflow" localSheetId="5">#REF!</definedName>
    <definedName name="cashflow" localSheetId="16">#REF!</definedName>
    <definedName name="cashflow" localSheetId="31">#REF!</definedName>
    <definedName name="cashflow" localSheetId="32">#REF!</definedName>
    <definedName name="cashflow" localSheetId="29">#REF!</definedName>
    <definedName name="cashflow" localSheetId="54">#REF!</definedName>
    <definedName name="cashflow" localSheetId="38">#REF!</definedName>
    <definedName name="cashflow" localSheetId="7">#REF!</definedName>
    <definedName name="cashflow" localSheetId="8">#REF!</definedName>
    <definedName name="cashflow" localSheetId="6">#REF!</definedName>
    <definedName name="cashflow" localSheetId="9">#REF!</definedName>
    <definedName name="cashflow" localSheetId="35">#REF!</definedName>
    <definedName name="cashflow">#REF!</definedName>
    <definedName name="CIBKeyFig" localSheetId="40">#REF!</definedName>
    <definedName name="CIBKeyFig" localSheetId="18">#REF!</definedName>
    <definedName name="CIBKeyFig" localSheetId="12">#REF!</definedName>
    <definedName name="CIBKeyFig" localSheetId="33">#REF!</definedName>
    <definedName name="CIBKeyFig" localSheetId="34">#REF!</definedName>
    <definedName name="CIBKeyFig" localSheetId="30">#REF!</definedName>
    <definedName name="CIBKeyFig" localSheetId="53">#REF!</definedName>
    <definedName name="CIBKeyFig" localSheetId="26">#REF!</definedName>
    <definedName name="CIBKeyFig" localSheetId="36">#REF!</definedName>
    <definedName name="CIBKeyFig" localSheetId="37">#REF!</definedName>
    <definedName name="CIBKeyFig" localSheetId="56">#REF!</definedName>
    <definedName name="CIBKeyFig" localSheetId="4">#REF!</definedName>
    <definedName name="CIBKeyFig" localSheetId="5">#REF!</definedName>
    <definedName name="CIBKeyFig" localSheetId="16">#REF!</definedName>
    <definedName name="CIBKeyFig" localSheetId="31">#REF!</definedName>
    <definedName name="CIBKeyFig" localSheetId="32">#REF!</definedName>
    <definedName name="CIBKeyFig" localSheetId="29">#REF!</definedName>
    <definedName name="CIBKeyFig" localSheetId="54">#REF!</definedName>
    <definedName name="CIBKeyFig" localSheetId="38">#REF!</definedName>
    <definedName name="CIBKeyFig" localSheetId="7">#REF!</definedName>
    <definedName name="CIBKeyFig" localSheetId="8">#REF!</definedName>
    <definedName name="CIBKeyFig" localSheetId="6">#REF!</definedName>
    <definedName name="CIBKeyFig" localSheetId="9">#REF!</definedName>
    <definedName name="CIBKeyFig" localSheetId="35">#REF!</definedName>
    <definedName name="CIBKeyFig">#REF!</definedName>
    <definedName name="CIBOP" localSheetId="40">#REF!</definedName>
    <definedName name="CIBOP" localSheetId="18">#REF!</definedName>
    <definedName name="CIBOP" localSheetId="12">#REF!</definedName>
    <definedName name="CIBOP" localSheetId="33">#REF!</definedName>
    <definedName name="CIBOP" localSheetId="34">#REF!</definedName>
    <definedName name="CIBOP" localSheetId="30">#REF!</definedName>
    <definedName name="CIBOP" localSheetId="53">#REF!</definedName>
    <definedName name="CIBOP" localSheetId="26">#REF!</definedName>
    <definedName name="CIBOP" localSheetId="36">#REF!</definedName>
    <definedName name="CIBOP" localSheetId="37">#REF!</definedName>
    <definedName name="CIBOP" localSheetId="56">#REF!</definedName>
    <definedName name="CIBOP" localSheetId="4">#REF!</definedName>
    <definedName name="CIBOP" localSheetId="5">#REF!</definedName>
    <definedName name="CIBOP" localSheetId="16">#REF!</definedName>
    <definedName name="CIBOP" localSheetId="31">#REF!</definedName>
    <definedName name="CIBOP" localSheetId="32">#REF!</definedName>
    <definedName name="CIBOP" localSheetId="29">#REF!</definedName>
    <definedName name="CIBOP" localSheetId="54">#REF!</definedName>
    <definedName name="CIBOP" localSheetId="38">#REF!</definedName>
    <definedName name="CIBOP" localSheetId="7">#REF!</definedName>
    <definedName name="CIBOP" localSheetId="8">#REF!</definedName>
    <definedName name="CIBOP" localSheetId="6">#REF!</definedName>
    <definedName name="CIBOP" localSheetId="9">#REF!</definedName>
    <definedName name="CIBOP" localSheetId="35">#REF!</definedName>
    <definedName name="CIBOP">#REF!</definedName>
    <definedName name="cmb" localSheetId="40">#REF!</definedName>
    <definedName name="cmb" localSheetId="18">#REF!</definedName>
    <definedName name="cmb" localSheetId="12">#REF!</definedName>
    <definedName name="cmb" localSheetId="33">#REF!</definedName>
    <definedName name="cmb" localSheetId="34">#REF!</definedName>
    <definedName name="cmb" localSheetId="30">#REF!</definedName>
    <definedName name="cmb" localSheetId="53">#REF!</definedName>
    <definedName name="cmb" localSheetId="26">#REF!</definedName>
    <definedName name="cmb" localSheetId="36">#REF!</definedName>
    <definedName name="cmb" localSheetId="37">#REF!</definedName>
    <definedName name="cmb" localSheetId="56">#REF!</definedName>
    <definedName name="cmb" localSheetId="4">#REF!</definedName>
    <definedName name="cmb" localSheetId="5">#REF!</definedName>
    <definedName name="cmb" localSheetId="16">#REF!</definedName>
    <definedName name="cmb" localSheetId="31">#REF!</definedName>
    <definedName name="cmb" localSheetId="32">#REF!</definedName>
    <definedName name="cmb" localSheetId="29">#REF!</definedName>
    <definedName name="cmb" localSheetId="54">#REF!</definedName>
    <definedName name="cmb" localSheetId="38">#REF!</definedName>
    <definedName name="cmb" localSheetId="7">#REF!</definedName>
    <definedName name="cmb" localSheetId="8">#REF!</definedName>
    <definedName name="cmb" localSheetId="6">#REF!</definedName>
    <definedName name="cmb" localSheetId="9">#REF!</definedName>
    <definedName name="cmb" localSheetId="35">#REF!</definedName>
    <definedName name="cmb">#REF!</definedName>
    <definedName name="cmb_cmb" localSheetId="40">#REF!</definedName>
    <definedName name="cmb_cmb" localSheetId="18">#REF!</definedName>
    <definedName name="cmb_cmb" localSheetId="12">#REF!</definedName>
    <definedName name="cmb_cmb" localSheetId="33">#REF!</definedName>
    <definedName name="cmb_cmb" localSheetId="34">#REF!</definedName>
    <definedName name="cmb_cmb" localSheetId="30">#REF!</definedName>
    <definedName name="cmb_cmb" localSheetId="53">#REF!</definedName>
    <definedName name="cmb_cmb" localSheetId="26">#REF!</definedName>
    <definedName name="cmb_cmb" localSheetId="36">#REF!</definedName>
    <definedName name="cmb_cmb" localSheetId="37">#REF!</definedName>
    <definedName name="cmb_cmb" localSheetId="56">#REF!</definedName>
    <definedName name="cmb_cmb" localSheetId="4">#REF!</definedName>
    <definedName name="cmb_cmb" localSheetId="5">#REF!</definedName>
    <definedName name="cmb_cmb" localSheetId="16">#REF!</definedName>
    <definedName name="cmb_cmb" localSheetId="31">#REF!</definedName>
    <definedName name="cmb_cmb" localSheetId="32">#REF!</definedName>
    <definedName name="cmb_cmb" localSheetId="29">#REF!</definedName>
    <definedName name="cmb_cmb" localSheetId="54">#REF!</definedName>
    <definedName name="cmb_cmb" localSheetId="38">#REF!</definedName>
    <definedName name="cmb_cmb" localSheetId="7">#REF!</definedName>
    <definedName name="cmb_cmb" localSheetId="8">#REF!</definedName>
    <definedName name="cmb_cmb" localSheetId="6">#REF!</definedName>
    <definedName name="cmb_cmb" localSheetId="9">#REF!</definedName>
    <definedName name="cmb_cmb" localSheetId="35">#REF!</definedName>
    <definedName name="cmb_cmb">#REF!</definedName>
    <definedName name="cmp" localSheetId="40">#REF!</definedName>
    <definedName name="cmp" localSheetId="18">#REF!</definedName>
    <definedName name="cmp" localSheetId="12">#REF!</definedName>
    <definedName name="cmp" localSheetId="33">#REF!</definedName>
    <definedName name="cmp" localSheetId="34">#REF!</definedName>
    <definedName name="cmp" localSheetId="30">#REF!</definedName>
    <definedName name="cmp" localSheetId="53">#REF!</definedName>
    <definedName name="cmp" localSheetId="26">#REF!</definedName>
    <definedName name="cmp" localSheetId="36">#REF!</definedName>
    <definedName name="cmp" localSheetId="37">#REF!</definedName>
    <definedName name="cmp" localSheetId="56">#REF!</definedName>
    <definedName name="cmp" localSheetId="4">#REF!</definedName>
    <definedName name="cmp" localSheetId="5">#REF!</definedName>
    <definedName name="cmp" localSheetId="16">#REF!</definedName>
    <definedName name="cmp" localSheetId="31">#REF!</definedName>
    <definedName name="cmp" localSheetId="32">#REF!</definedName>
    <definedName name="cmp" localSheetId="29">#REF!</definedName>
    <definedName name="cmp" localSheetId="54">#REF!</definedName>
    <definedName name="cmp" localSheetId="38">#REF!</definedName>
    <definedName name="cmp" localSheetId="7">#REF!</definedName>
    <definedName name="cmp" localSheetId="8">#REF!</definedName>
    <definedName name="cmp" localSheetId="6">#REF!</definedName>
    <definedName name="cmp" localSheetId="9">#REF!</definedName>
    <definedName name="cmp" localSheetId="35">#REF!</definedName>
    <definedName name="cmp">#REF!</definedName>
    <definedName name="CONS" localSheetId="40">OFFSET('[22]Chart Losses'!$M$7,COUNT('[22]Chart Losses'!$M$7:$M$50)-'[22]Chart Losses'!$H$1,,'[22]Chart Losses'!$H$1)</definedName>
    <definedName name="CONS" localSheetId="33">OFFSET('[22]Chart Losses'!$M$7,COUNT('[22]Chart Losses'!$M$7:$M$50)-'[22]Chart Losses'!$H$1,,'[22]Chart Losses'!$H$1)</definedName>
    <definedName name="CONS" localSheetId="34">OFFSET('[22]Chart Losses'!$M$7,COUNT('[22]Chart Losses'!$M$7:$M$50)-'[22]Chart Losses'!$H$1,,'[22]Chart Losses'!$H$1)</definedName>
    <definedName name="CONS" localSheetId="30">OFFSET('[23]Chart Losses'!$M$7,COUNT('[23]Chart Losses'!$M$7:$M$50)-'[23]Chart Losses'!$H$1,,'[23]Chart Losses'!$H$1)</definedName>
    <definedName name="CONS" localSheetId="53">OFFSET('[23]Chart Losses'!$M$7,COUNT('[23]Chart Losses'!$M$7:$M$50)-'[23]Chart Losses'!$H$1,,'[23]Chart Losses'!$H$1)</definedName>
    <definedName name="CONS" localSheetId="36">OFFSET('[22]Chart Losses'!$M$7,COUNT('[22]Chart Losses'!$M$7:$M$50)-'[22]Chart Losses'!$H$1,,'[22]Chart Losses'!$H$1)</definedName>
    <definedName name="CONS" localSheetId="37">OFFSET('[22]Chart Losses'!$M$7,COUNT('[22]Chart Losses'!$M$7:$M$50)-'[22]Chart Losses'!$H$1,,'[22]Chart Losses'!$H$1)</definedName>
    <definedName name="CONS" localSheetId="56">OFFSET('[24]Chart Losses'!$M$7,COUNT('[24]Chart Losses'!$M$7:$M$50)-'[24]Chart Losses'!$H$1,,'[24]Chart Losses'!$H$1)</definedName>
    <definedName name="CONS" localSheetId="31">OFFSET('[22]Chart Losses'!$M$7,COUNT('[22]Chart Losses'!$M$7:$M$50)-'[22]Chart Losses'!$H$1,,'[22]Chart Losses'!$H$1)</definedName>
    <definedName name="CONS" localSheetId="32">OFFSET('[22]Chart Losses'!$M$7,COUNT('[22]Chart Losses'!$M$7:$M$50)-'[22]Chart Losses'!$H$1,,'[22]Chart Losses'!$H$1)</definedName>
    <definedName name="CONS" localSheetId="29">OFFSET('[22]Chart Losses'!$M$7,COUNT('[22]Chart Losses'!$M$7:$M$50)-'[22]Chart Losses'!$H$1,,'[22]Chart Losses'!$H$1)</definedName>
    <definedName name="CONS" localSheetId="54">OFFSET('[112]Chart Losses'!$M$7,COUNT('[112]Chart Losses'!$M$7:$M$50)-'[112]Chart Losses'!$H$1,,'[112]Chart Losses'!$H$1)</definedName>
    <definedName name="CONS" localSheetId="7">OFFSET('[25]Chart Losses'!$M$7,COUNT('[25]Chart Losses'!$M$7:$M$50)-'[25]Chart Losses'!$H$1,,'[25]Chart Losses'!$H$1)</definedName>
    <definedName name="CONS" localSheetId="8">OFFSET('[25]Chart Losses'!$M$7,COUNT('[25]Chart Losses'!$M$7:$M$50)-'[25]Chart Losses'!$H$1,,'[25]Chart Losses'!$H$1)</definedName>
    <definedName name="CONS" localSheetId="6">OFFSET('[25]Chart Losses'!$M$7,COUNT('[25]Chart Losses'!$M$7:$M$50)-'[25]Chart Losses'!$H$1,,'[25]Chart Losses'!$H$1)</definedName>
    <definedName name="CONS" localSheetId="35">OFFSET('[22]Chart Losses'!$M$7,COUNT('[22]Chart Losses'!$M$7:$M$50)-'[22]Chart Losses'!$H$1,,'[22]Chart Losses'!$H$1)</definedName>
    <definedName name="CONS">OFFSET('[26]Chart Losses'!$M$7,COUNT('[26]Chart Losses'!$M$7:$M$50)-'[26]Chart Losses'!$H$1,,'[26]Chart Losses'!$H$1)</definedName>
    <definedName name="CORP" localSheetId="40">OFFSET('[22]Chart Losses'!$J$7,COUNT('[22]Chart Losses'!$J$7:$J$50)-'[22]Chart Losses'!$H$1,,'[22]Chart Losses'!$H$1)</definedName>
    <definedName name="CORP" localSheetId="33">OFFSET('[22]Chart Losses'!$J$7,COUNT('[22]Chart Losses'!$J$7:$J$50)-'[22]Chart Losses'!$H$1,,'[22]Chart Losses'!$H$1)</definedName>
    <definedName name="CORP" localSheetId="34">OFFSET('[22]Chart Losses'!$J$7,COUNT('[22]Chart Losses'!$J$7:$J$50)-'[22]Chart Losses'!$H$1,,'[22]Chart Losses'!$H$1)</definedName>
    <definedName name="CORP" localSheetId="30">OFFSET('[23]Chart Losses'!$J$7,COUNT('[23]Chart Losses'!$J$7:$J$50)-'[23]Chart Losses'!$H$1,,'[23]Chart Losses'!$H$1)</definedName>
    <definedName name="CORP" localSheetId="53">OFFSET('[23]Chart Losses'!$J$7,COUNT('[23]Chart Losses'!$J$7:$J$50)-'[23]Chart Losses'!$H$1,,'[23]Chart Losses'!$H$1)</definedName>
    <definedName name="CORP" localSheetId="36">OFFSET('[22]Chart Losses'!$J$7,COUNT('[22]Chart Losses'!$J$7:$J$50)-'[22]Chart Losses'!$H$1,,'[22]Chart Losses'!$H$1)</definedName>
    <definedName name="CORP" localSheetId="37">OFFSET('[22]Chart Losses'!$J$7,COUNT('[22]Chart Losses'!$J$7:$J$50)-'[22]Chart Losses'!$H$1,,'[22]Chart Losses'!$H$1)</definedName>
    <definedName name="CORP" localSheetId="56">OFFSET('[24]Chart Losses'!$J$7,COUNT('[24]Chart Losses'!$J$7:$J$50)-'[24]Chart Losses'!$H$1,,'[24]Chart Losses'!$H$1)</definedName>
    <definedName name="CORP" localSheetId="31">OFFSET('[22]Chart Losses'!$J$7,COUNT('[22]Chart Losses'!$J$7:$J$50)-'[22]Chart Losses'!$H$1,,'[22]Chart Losses'!$H$1)</definedName>
    <definedName name="CORP" localSheetId="32">OFFSET('[22]Chart Losses'!$J$7,COUNT('[22]Chart Losses'!$J$7:$J$50)-'[22]Chart Losses'!$H$1,,'[22]Chart Losses'!$H$1)</definedName>
    <definedName name="CORP" localSheetId="29">OFFSET('[22]Chart Losses'!$J$7,COUNT('[22]Chart Losses'!$J$7:$J$50)-'[22]Chart Losses'!$H$1,,'[22]Chart Losses'!$H$1)</definedName>
    <definedName name="CORP" localSheetId="54">OFFSET('[112]Chart Losses'!$J$7,COUNT('[112]Chart Losses'!$J$7:$J$50)-'[112]Chart Losses'!$H$1,,'[112]Chart Losses'!$H$1)</definedName>
    <definedName name="CORP" localSheetId="7">OFFSET('[25]Chart Losses'!$J$7,COUNT('[25]Chart Losses'!$J$7:$J$50)-'[25]Chart Losses'!$H$1,,'[25]Chart Losses'!$H$1)</definedName>
    <definedName name="CORP" localSheetId="8">OFFSET('[25]Chart Losses'!$J$7,COUNT('[25]Chart Losses'!$J$7:$J$50)-'[25]Chart Losses'!$H$1,,'[25]Chart Losses'!$H$1)</definedName>
    <definedName name="CORP" localSheetId="6">OFFSET('[25]Chart Losses'!$J$7,COUNT('[25]Chart Losses'!$J$7:$J$50)-'[25]Chart Losses'!$H$1,,'[25]Chart Losses'!$H$1)</definedName>
    <definedName name="CORP" localSheetId="35">OFFSET('[22]Chart Losses'!$J$7,COUNT('[22]Chart Losses'!$J$7:$J$50)-'[22]Chart Losses'!$H$1,,'[22]Chart Losses'!$H$1)</definedName>
    <definedName name="CORP">OFFSET('[26]Chart Losses'!$J$7,COUNT('[26]Chart Losses'!$J$7:$J$50)-'[26]Chart Losses'!$H$1,,'[26]Chart Losses'!$H$1)</definedName>
    <definedName name="corp.inst" localSheetId="40">#REF!</definedName>
    <definedName name="corp.inst" localSheetId="18">#REF!</definedName>
    <definedName name="corp.inst" localSheetId="12">#REF!</definedName>
    <definedName name="corp.inst" localSheetId="33">#REF!</definedName>
    <definedName name="corp.inst" localSheetId="34">#REF!</definedName>
    <definedName name="corp.inst" localSheetId="30">#REF!</definedName>
    <definedName name="corp.inst" localSheetId="53">#REF!</definedName>
    <definedName name="corp.inst" localSheetId="26">#REF!</definedName>
    <definedName name="corp.inst" localSheetId="36">#REF!</definedName>
    <definedName name="corp.inst" localSheetId="37">#REF!</definedName>
    <definedName name="corp.inst" localSheetId="56">#REF!</definedName>
    <definedName name="corp.inst" localSheetId="4">#REF!</definedName>
    <definedName name="corp.inst" localSheetId="5">#REF!</definedName>
    <definedName name="corp.inst" localSheetId="16">#REF!</definedName>
    <definedName name="corp.inst" localSheetId="31">#REF!</definedName>
    <definedName name="corp.inst" localSheetId="32">#REF!</definedName>
    <definedName name="corp.inst" localSheetId="29">#REF!</definedName>
    <definedName name="corp.inst" localSheetId="54">#REF!</definedName>
    <definedName name="corp.inst" localSheetId="38">#REF!</definedName>
    <definedName name="corp.inst" localSheetId="7">#REF!</definedName>
    <definedName name="corp.inst" localSheetId="8">#REF!</definedName>
    <definedName name="corp.inst" localSheetId="6">#REF!</definedName>
    <definedName name="corp.inst" localSheetId="9">#REF!</definedName>
    <definedName name="corp.inst" localSheetId="35">#REF!</definedName>
    <definedName name="corp.inst">#REF!</definedName>
    <definedName name="corp1" localSheetId="40">#REF!</definedName>
    <definedName name="corp1" localSheetId="18">#REF!</definedName>
    <definedName name="corp1" localSheetId="12">#REF!</definedName>
    <definedName name="corp1" localSheetId="33">#REF!</definedName>
    <definedName name="corp1" localSheetId="34">#REF!</definedName>
    <definedName name="corp1" localSheetId="30">#REF!</definedName>
    <definedName name="corp1" localSheetId="53">#REF!</definedName>
    <definedName name="corp1" localSheetId="26">#REF!</definedName>
    <definedName name="corp1" localSheetId="36">#REF!</definedName>
    <definedName name="corp1" localSheetId="37">#REF!</definedName>
    <definedName name="corp1" localSheetId="56">#REF!</definedName>
    <definedName name="corp1" localSheetId="4">#REF!</definedName>
    <definedName name="corp1" localSheetId="5">#REF!</definedName>
    <definedName name="corp1" localSheetId="16">#REF!</definedName>
    <definedName name="corp1" localSheetId="31">#REF!</definedName>
    <definedName name="corp1" localSheetId="32">#REF!</definedName>
    <definedName name="corp1" localSheetId="29">#REF!</definedName>
    <definedName name="corp1" localSheetId="54">#REF!</definedName>
    <definedName name="corp1" localSheetId="38">#REF!</definedName>
    <definedName name="corp1" localSheetId="7">#REF!</definedName>
    <definedName name="corp1" localSheetId="8">#REF!</definedName>
    <definedName name="corp1" localSheetId="6">#REF!</definedName>
    <definedName name="corp1" localSheetId="9">#REF!</definedName>
    <definedName name="corp1" localSheetId="35">#REF!</definedName>
    <definedName name="corp1">#REF!</definedName>
    <definedName name="_xlnm.Criteria" localSheetId="40">#REF!</definedName>
    <definedName name="_xlnm.Criteria" localSheetId="18">#REF!</definedName>
    <definedName name="_xlnm.Criteria" localSheetId="12">#REF!</definedName>
    <definedName name="_xlnm.Criteria" localSheetId="33">#REF!</definedName>
    <definedName name="_xlnm.Criteria" localSheetId="34">#REF!</definedName>
    <definedName name="_xlnm.Criteria" localSheetId="30">#REF!</definedName>
    <definedName name="_xlnm.Criteria" localSheetId="53">#REF!</definedName>
    <definedName name="_xlnm.Criteria" localSheetId="26">#REF!</definedName>
    <definedName name="_xlnm.Criteria" localSheetId="36">#REF!</definedName>
    <definedName name="_xlnm.Criteria" localSheetId="37">#REF!</definedName>
    <definedName name="_xlnm.Criteria" localSheetId="56">#REF!</definedName>
    <definedName name="_xlnm.Criteria" localSheetId="4">#REF!</definedName>
    <definedName name="_xlnm.Criteria" localSheetId="5">#REF!</definedName>
    <definedName name="_xlnm.Criteria" localSheetId="16">#REF!</definedName>
    <definedName name="_xlnm.Criteria" localSheetId="31">#REF!</definedName>
    <definedName name="_xlnm.Criteria" localSheetId="32">#REF!</definedName>
    <definedName name="_xlnm.Criteria" localSheetId="29">#REF!</definedName>
    <definedName name="_xlnm.Criteria" localSheetId="54">#REF!</definedName>
    <definedName name="_xlnm.Criteria" localSheetId="38">#REF!</definedName>
    <definedName name="_xlnm.Criteria" localSheetId="7">#REF!</definedName>
    <definedName name="_xlnm.Criteria" localSheetId="8">#REF!</definedName>
    <definedName name="_xlnm.Criteria" localSheetId="6">#REF!</definedName>
    <definedName name="_xlnm.Criteria" localSheetId="9">#REF!</definedName>
    <definedName name="_xlnm.Criteria" localSheetId="35">#REF!</definedName>
    <definedName name="_xlnm.Criteria">#REF!</definedName>
    <definedName name="cru_ytd" localSheetId="40">#REF!</definedName>
    <definedName name="cru_ytd" localSheetId="18">#REF!</definedName>
    <definedName name="cru_ytd" localSheetId="12">#REF!</definedName>
    <definedName name="cru_ytd" localSheetId="33">#REF!</definedName>
    <definedName name="cru_ytd" localSheetId="34">#REF!</definedName>
    <definedName name="cru_ytd" localSheetId="30">#REF!</definedName>
    <definedName name="cru_ytd" localSheetId="53">#REF!</definedName>
    <definedName name="cru_ytd" localSheetId="26">#REF!</definedName>
    <definedName name="cru_ytd" localSheetId="36">#REF!</definedName>
    <definedName name="cru_ytd" localSheetId="37">#REF!</definedName>
    <definedName name="cru_ytd" localSheetId="56">#REF!</definedName>
    <definedName name="cru_ytd" localSheetId="4">#REF!</definedName>
    <definedName name="cru_ytd" localSheetId="5">#REF!</definedName>
    <definedName name="cru_ytd" localSheetId="16">#REF!</definedName>
    <definedName name="cru_ytd" localSheetId="31">#REF!</definedName>
    <definedName name="cru_ytd" localSheetId="32">#REF!</definedName>
    <definedName name="cru_ytd" localSheetId="29">#REF!</definedName>
    <definedName name="cru_ytd" localSheetId="54">#REF!</definedName>
    <definedName name="cru_ytd" localSheetId="38">#REF!</definedName>
    <definedName name="cru_ytd" localSheetId="7">#REF!</definedName>
    <definedName name="cru_ytd" localSheetId="8">#REF!</definedName>
    <definedName name="cru_ytd" localSheetId="6">#REF!</definedName>
    <definedName name="cru_ytd" localSheetId="9">#REF!</definedName>
    <definedName name="cru_ytd" localSheetId="35">#REF!</definedName>
    <definedName name="cru_ytd">#REF!</definedName>
    <definedName name="cru_ytd_eng" localSheetId="40">#REF!</definedName>
    <definedName name="cru_ytd_eng" localSheetId="18">#REF!</definedName>
    <definedName name="cru_ytd_eng" localSheetId="12">#REF!</definedName>
    <definedName name="cru_ytd_eng" localSheetId="33">#REF!</definedName>
    <definedName name="cru_ytd_eng" localSheetId="34">#REF!</definedName>
    <definedName name="cru_ytd_eng" localSheetId="30">#REF!</definedName>
    <definedName name="cru_ytd_eng" localSheetId="53">#REF!</definedName>
    <definedName name="cru_ytd_eng" localSheetId="26">#REF!</definedName>
    <definedName name="cru_ytd_eng" localSheetId="36">#REF!</definedName>
    <definedName name="cru_ytd_eng" localSheetId="37">#REF!</definedName>
    <definedName name="cru_ytd_eng" localSheetId="56">#REF!</definedName>
    <definedName name="cru_ytd_eng" localSheetId="4">#REF!</definedName>
    <definedName name="cru_ytd_eng" localSheetId="5">#REF!</definedName>
    <definedName name="cru_ytd_eng" localSheetId="16">#REF!</definedName>
    <definedName name="cru_ytd_eng" localSheetId="31">#REF!</definedName>
    <definedName name="cru_ytd_eng" localSheetId="32">#REF!</definedName>
    <definedName name="cru_ytd_eng" localSheetId="29">#REF!</definedName>
    <definedName name="cru_ytd_eng" localSheetId="54">#REF!</definedName>
    <definedName name="cru_ytd_eng" localSheetId="38">#REF!</definedName>
    <definedName name="cru_ytd_eng" localSheetId="7">#REF!</definedName>
    <definedName name="cru_ytd_eng" localSheetId="8">#REF!</definedName>
    <definedName name="cru_ytd_eng" localSheetId="6">#REF!</definedName>
    <definedName name="cru_ytd_eng" localSheetId="9">#REF!</definedName>
    <definedName name="cru_ytd_eng" localSheetId="35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40">#REF!</definedName>
    <definedName name="csNFC_XL_Pensionfunds_Dim11" localSheetId="18">#REF!</definedName>
    <definedName name="csNFC_XL_Pensionfunds_Dim11" localSheetId="12">#REF!</definedName>
    <definedName name="csNFC_XL_Pensionfunds_Dim11" localSheetId="33">#REF!</definedName>
    <definedName name="csNFC_XL_Pensionfunds_Dim11" localSheetId="34">#REF!</definedName>
    <definedName name="csNFC_XL_Pensionfunds_Dim11" localSheetId="30">#REF!</definedName>
    <definedName name="csNFC_XL_Pensionfunds_Dim11" localSheetId="53">#REF!</definedName>
    <definedName name="csNFC_XL_Pensionfunds_Dim11" localSheetId="26">#REF!</definedName>
    <definedName name="csNFC_XL_Pensionfunds_Dim11" localSheetId="36">#REF!</definedName>
    <definedName name="csNFC_XL_Pensionfunds_Dim11" localSheetId="37">#REF!</definedName>
    <definedName name="csNFC_XL_Pensionfunds_Dim11" localSheetId="56">#REF!</definedName>
    <definedName name="csNFC_XL_Pensionfunds_Dim11" localSheetId="4">#REF!</definedName>
    <definedName name="csNFC_XL_Pensionfunds_Dim11" localSheetId="5">#REF!</definedName>
    <definedName name="csNFC_XL_Pensionfunds_Dim11" localSheetId="16">#REF!</definedName>
    <definedName name="csNFC_XL_Pensionfunds_Dim11" localSheetId="31">#REF!</definedName>
    <definedName name="csNFC_XL_Pensionfunds_Dim11" localSheetId="32">#REF!</definedName>
    <definedName name="csNFC_XL_Pensionfunds_Dim11" localSheetId="29">#REF!</definedName>
    <definedName name="csNFC_XL_Pensionfunds_Dim11" localSheetId="54">#REF!</definedName>
    <definedName name="csNFC_XL_Pensionfunds_Dim11" localSheetId="38">#REF!</definedName>
    <definedName name="csNFC_XL_Pensionfunds_Dim11" localSheetId="7">#REF!</definedName>
    <definedName name="csNFC_XL_Pensionfunds_Dim11" localSheetId="8">#REF!</definedName>
    <definedName name="csNFC_XL_Pensionfunds_Dim11" localSheetId="6">#REF!</definedName>
    <definedName name="csNFC_XL_Pensionfunds_Dim11" localSheetId="9">#REF!</definedName>
    <definedName name="csNFC_XL_Pensionfunds_Dim11" localSheetId="35">#REF!</definedName>
    <definedName name="csNFC_XL_Pensionfunds_Dim11">#REF!</definedName>
    <definedName name="csNFC_XL_Pensionfunds_Dim12">"="</definedName>
    <definedName name="csNFC_XL_PensionfundsAnchor" localSheetId="40">#REF!</definedName>
    <definedName name="csNFC_XL_PensionfundsAnchor" localSheetId="18">#REF!</definedName>
    <definedName name="csNFC_XL_PensionfundsAnchor" localSheetId="12">#REF!</definedName>
    <definedName name="csNFC_XL_PensionfundsAnchor" localSheetId="33">#REF!</definedName>
    <definedName name="csNFC_XL_PensionfundsAnchor" localSheetId="34">#REF!</definedName>
    <definedName name="csNFC_XL_PensionfundsAnchor" localSheetId="30">#REF!</definedName>
    <definedName name="csNFC_XL_PensionfundsAnchor" localSheetId="53">#REF!</definedName>
    <definedName name="csNFC_XL_PensionfundsAnchor" localSheetId="26">#REF!</definedName>
    <definedName name="csNFC_XL_PensionfundsAnchor" localSheetId="36">#REF!</definedName>
    <definedName name="csNFC_XL_PensionfundsAnchor" localSheetId="37">#REF!</definedName>
    <definedName name="csNFC_XL_PensionfundsAnchor" localSheetId="56">#REF!</definedName>
    <definedName name="csNFC_XL_PensionfundsAnchor" localSheetId="4">#REF!</definedName>
    <definedName name="csNFC_XL_PensionfundsAnchor" localSheetId="5">#REF!</definedName>
    <definedName name="csNFC_XL_PensionfundsAnchor" localSheetId="16">#REF!</definedName>
    <definedName name="csNFC_XL_PensionfundsAnchor" localSheetId="31">#REF!</definedName>
    <definedName name="csNFC_XL_PensionfundsAnchor" localSheetId="32">#REF!</definedName>
    <definedName name="csNFC_XL_PensionfundsAnchor" localSheetId="29">#REF!</definedName>
    <definedName name="csNFC_XL_PensionfundsAnchor" localSheetId="54">#REF!</definedName>
    <definedName name="csNFC_XL_PensionfundsAnchor" localSheetId="38">#REF!</definedName>
    <definedName name="csNFC_XL_PensionfundsAnchor" localSheetId="7">#REF!</definedName>
    <definedName name="csNFC_XL_PensionfundsAnchor" localSheetId="8">#REF!</definedName>
    <definedName name="csNFC_XL_PensionfundsAnchor" localSheetId="6">#REF!</definedName>
    <definedName name="csNFC_XL_PensionfundsAnchor" localSheetId="9">#REF!</definedName>
    <definedName name="csNFC_XL_PensionfundsAnchor" localSheetId="35">#REF!</definedName>
    <definedName name="csNFC_XL_PensionfundsAnchor">#REF!</definedName>
    <definedName name="csRefreshOnOpen">1</definedName>
    <definedName name="csRefreshOnRotate">1</definedName>
    <definedName name="Currency" localSheetId="40">[27]Factors!$B$13</definedName>
    <definedName name="Currency" localSheetId="33">[28]Factors!$B$13</definedName>
    <definedName name="Currency" localSheetId="34">[28]Factors!$B$13</definedName>
    <definedName name="Currency" localSheetId="30">[28]Factors!$B$13</definedName>
    <definedName name="Currency" localSheetId="53">[28]Factors!$B$13</definedName>
    <definedName name="Currency" localSheetId="36">[28]Factors!$B$13</definedName>
    <definedName name="Currency" localSheetId="37">[27]Factors!$B$13</definedName>
    <definedName name="Currency" localSheetId="56">[29]Factors!$B$13</definedName>
    <definedName name="Currency" localSheetId="31">[28]Factors!$B$13</definedName>
    <definedName name="Currency" localSheetId="32">[28]Factors!$B$13</definedName>
    <definedName name="Currency" localSheetId="29">[28]Factors!$B$13</definedName>
    <definedName name="Currency" localSheetId="54">[113]Factors!$B$13</definedName>
    <definedName name="Currency" localSheetId="7">[30]Factors!$B$13</definedName>
    <definedName name="Currency" localSheetId="8">[30]Factors!$B$13</definedName>
    <definedName name="Currency" localSheetId="6">[30]Factors!$B$13</definedName>
    <definedName name="Currency" localSheetId="35">[28]Factors!$B$13</definedName>
    <definedName name="Currency">[31]Factors!$B$13</definedName>
    <definedName name="cust" localSheetId="40">#REF!</definedName>
    <definedName name="cust" localSheetId="18">#REF!</definedName>
    <definedName name="cust" localSheetId="12">#REF!</definedName>
    <definedName name="cust" localSheetId="33">#REF!</definedName>
    <definedName name="cust" localSheetId="34">#REF!</definedName>
    <definedName name="cust" localSheetId="30">#REF!</definedName>
    <definedName name="cust" localSheetId="53">#REF!</definedName>
    <definedName name="cust" localSheetId="26">#REF!</definedName>
    <definedName name="cust" localSheetId="36">#REF!</definedName>
    <definedName name="cust" localSheetId="37">#REF!</definedName>
    <definedName name="cust" localSheetId="56">#REF!</definedName>
    <definedName name="cust" localSheetId="4">#REF!</definedName>
    <definedName name="cust" localSheetId="5">#REF!</definedName>
    <definedName name="cust" localSheetId="16">#REF!</definedName>
    <definedName name="cust" localSheetId="31">#REF!</definedName>
    <definedName name="cust" localSheetId="32">#REF!</definedName>
    <definedName name="cust" localSheetId="29">#REF!</definedName>
    <definedName name="cust" localSheetId="54">#REF!</definedName>
    <definedName name="cust" localSheetId="38">#REF!</definedName>
    <definedName name="cust" localSheetId="7">#REF!</definedName>
    <definedName name="cust" localSheetId="8">#REF!</definedName>
    <definedName name="cust" localSheetId="6">#REF!</definedName>
    <definedName name="cust" localSheetId="9">#REF!</definedName>
    <definedName name="cust" localSheetId="35">#REF!</definedName>
    <definedName name="cust">#REF!</definedName>
    <definedName name="cust_segm" localSheetId="40">#REF!</definedName>
    <definedName name="cust_segm" localSheetId="18">#REF!</definedName>
    <definedName name="cust_segm" localSheetId="12">#REF!</definedName>
    <definedName name="cust_segm" localSheetId="33">#REF!</definedName>
    <definedName name="cust_segm" localSheetId="34">#REF!</definedName>
    <definedName name="cust_segm" localSheetId="30">#REF!</definedName>
    <definedName name="cust_segm" localSheetId="53">#REF!</definedName>
    <definedName name="cust_segm" localSheetId="26">#REF!</definedName>
    <definedName name="cust_segm" localSheetId="36">#REF!</definedName>
    <definedName name="cust_segm" localSheetId="37">#REF!</definedName>
    <definedName name="cust_segm" localSheetId="56">#REF!</definedName>
    <definedName name="cust_segm" localSheetId="4">#REF!</definedName>
    <definedName name="cust_segm" localSheetId="5">#REF!</definedName>
    <definedName name="cust_segm" localSheetId="16">#REF!</definedName>
    <definedName name="cust_segm" localSheetId="31">#REF!</definedName>
    <definedName name="cust_segm" localSheetId="32">#REF!</definedName>
    <definedName name="cust_segm" localSheetId="29">#REF!</definedName>
    <definedName name="cust_segm" localSheetId="54">#REF!</definedName>
    <definedName name="cust_segm" localSheetId="38">#REF!</definedName>
    <definedName name="cust_segm" localSheetId="7">#REF!</definedName>
    <definedName name="cust_segm" localSheetId="8">#REF!</definedName>
    <definedName name="cust_segm" localSheetId="6">#REF!</definedName>
    <definedName name="cust_segm" localSheetId="9">#REF!</definedName>
    <definedName name="cust_segm" localSheetId="35">#REF!</definedName>
    <definedName name="cust_segm">#REF!</definedName>
    <definedName name="DanskMdRapport" localSheetId="40">[32]Månedsrapport!$A$1:$F$103</definedName>
    <definedName name="DanskMdRapport" localSheetId="33">[33]Månedsrapport!$A$1:$F$103</definedName>
    <definedName name="DanskMdRapport" localSheetId="34">[33]Månedsrapport!$A$1:$F$103</definedName>
    <definedName name="DanskMdRapport" localSheetId="30">[33]Månedsrapport!$A$1:$F$103</definedName>
    <definedName name="DanskMdRapport" localSheetId="53">[33]Månedsrapport!$A$1:$F$103</definedName>
    <definedName name="DanskMdRapport" localSheetId="36">[33]Månedsrapport!$A$1:$F$103</definedName>
    <definedName name="DanskMdRapport" localSheetId="37">[32]Månedsrapport!$A$1:$F$103</definedName>
    <definedName name="DanskMdRapport" localSheetId="56">[34]Månedsrapport!$A$1:$F$103</definedName>
    <definedName name="DanskMdRapport" localSheetId="31">[33]Månedsrapport!$A$1:$F$103</definedName>
    <definedName name="DanskMdRapport" localSheetId="32">[33]Månedsrapport!$A$1:$F$103</definedName>
    <definedName name="DanskMdRapport" localSheetId="29">[33]Månedsrapport!$A$1:$F$103</definedName>
    <definedName name="DanskMdRapport" localSheetId="54">[114]Månedsrapport!$A$1:$F$103</definedName>
    <definedName name="DanskMdRapport" localSheetId="7">[35]Månedsrapport!$A$1:$F$103</definedName>
    <definedName name="DanskMdRapport" localSheetId="8">[35]Månedsrapport!$A$1:$F$103</definedName>
    <definedName name="DanskMdRapport" localSheetId="6">[35]Månedsrapport!$A$1:$F$103</definedName>
    <definedName name="DanskMdRapport" localSheetId="35">[33]Månedsrapport!$A$1:$F$103</definedName>
    <definedName name="DanskMdRapport">[36]Månedsrapport!$A$1:$F$103</definedName>
    <definedName name="data_imp_start" localSheetId="40">[37]Beholdningsdata!#REF!</definedName>
    <definedName name="data_imp_start" localSheetId="33">[37]Beholdningsdata!#REF!</definedName>
    <definedName name="data_imp_start" localSheetId="34">[37]Beholdningsdata!#REF!</definedName>
    <definedName name="data_imp_start" localSheetId="30">[37]Beholdningsdata!#REF!</definedName>
    <definedName name="data_imp_start" localSheetId="53">[37]Beholdningsdata!#REF!</definedName>
    <definedName name="data_imp_start" localSheetId="36">[37]Beholdningsdata!#REF!</definedName>
    <definedName name="data_imp_start" localSheetId="37">[37]Beholdningsdata!#REF!</definedName>
    <definedName name="data_imp_start" localSheetId="56">[37]Beholdningsdata!#REF!</definedName>
    <definedName name="data_imp_start" localSheetId="4">[37]Beholdningsdata!#REF!</definedName>
    <definedName name="data_imp_start" localSheetId="5">[37]Beholdningsdata!#REF!</definedName>
    <definedName name="data_imp_start" localSheetId="31">[37]Beholdningsdata!#REF!</definedName>
    <definedName name="data_imp_start" localSheetId="32">[37]Beholdningsdata!#REF!</definedName>
    <definedName name="data_imp_start" localSheetId="29">[37]Beholdningsdata!#REF!</definedName>
    <definedName name="data_imp_start" localSheetId="54">[37]Beholdningsdata!#REF!</definedName>
    <definedName name="data_imp_start" localSheetId="38">[37]Beholdningsdata!#REF!</definedName>
    <definedName name="data_imp_start" localSheetId="7">[37]Beholdningsdata!#REF!</definedName>
    <definedName name="data_imp_start" localSheetId="8">[37]Beholdningsdata!#REF!</definedName>
    <definedName name="data_imp_start" localSheetId="6">[37]Beholdningsdata!#REF!</definedName>
    <definedName name="data_imp_start" localSheetId="35">[37]Beholdningsdata!#REF!</definedName>
    <definedName name="data_imp_start">[37]Beholdningsdata!#REF!</definedName>
    <definedName name="_xlnm.Database" localSheetId="40">#REF!</definedName>
    <definedName name="_xlnm.Database" localSheetId="18">#REF!</definedName>
    <definedName name="_xlnm.Database" localSheetId="12">#REF!</definedName>
    <definedName name="_xlnm.Database" localSheetId="33">#REF!</definedName>
    <definedName name="_xlnm.Database" localSheetId="34">#REF!</definedName>
    <definedName name="_xlnm.Database" localSheetId="30">#REF!</definedName>
    <definedName name="_xlnm.Database" localSheetId="53">#REF!</definedName>
    <definedName name="_xlnm.Database" localSheetId="26">#REF!</definedName>
    <definedName name="_xlnm.Database" localSheetId="36">#REF!</definedName>
    <definedName name="_xlnm.Database" localSheetId="37">#REF!</definedName>
    <definedName name="_xlnm.Database" localSheetId="56">#REF!</definedName>
    <definedName name="_xlnm.Database" localSheetId="4">#REF!</definedName>
    <definedName name="_xlnm.Database" localSheetId="5">#REF!</definedName>
    <definedName name="_xlnm.Database" localSheetId="16">#REF!</definedName>
    <definedName name="_xlnm.Database" localSheetId="31">#REF!</definedName>
    <definedName name="_xlnm.Database" localSheetId="32">#REF!</definedName>
    <definedName name="_xlnm.Database" localSheetId="29">#REF!</definedName>
    <definedName name="_xlnm.Database" localSheetId="54">#REF!</definedName>
    <definedName name="_xlnm.Database" localSheetId="38">#REF!</definedName>
    <definedName name="_xlnm.Database" localSheetId="7">#REF!</definedName>
    <definedName name="_xlnm.Database" localSheetId="8">#REF!</definedName>
    <definedName name="_xlnm.Database" localSheetId="6">#REF!</definedName>
    <definedName name="_xlnm.Database" localSheetId="9">#REF!</definedName>
    <definedName name="_xlnm.Database" localSheetId="35">#REF!</definedName>
    <definedName name="_xlnm.Database">#REF!</definedName>
    <definedName name="Date" localSheetId="40">'[38]Input Sheet'!$A$1</definedName>
    <definedName name="Date" localSheetId="33">'[39]Input Sheet'!$A$1</definedName>
    <definedName name="Date" localSheetId="34">'[39]Input Sheet'!$A$1</definedName>
    <definedName name="Date" localSheetId="30">'[39]Input Sheet'!$A$1</definedName>
    <definedName name="Date" localSheetId="53">'[39]Input Sheet'!$A$1</definedName>
    <definedName name="Date" localSheetId="36">'[39]Input Sheet'!$A$1</definedName>
    <definedName name="Date" localSheetId="37">'[38]Input Sheet'!$A$1</definedName>
    <definedName name="Date" localSheetId="56">'[40]Input Sheet'!$A$1</definedName>
    <definedName name="Date" localSheetId="31">'[39]Input Sheet'!$A$1</definedName>
    <definedName name="Date" localSheetId="32">'[39]Input Sheet'!$A$1</definedName>
    <definedName name="Date" localSheetId="29">'[39]Input Sheet'!$A$1</definedName>
    <definedName name="Date" localSheetId="54">'[115]Input Sheet'!$A$1</definedName>
    <definedName name="Date" localSheetId="7">'[41]Input Sheet'!$A$1</definedName>
    <definedName name="Date" localSheetId="8">'[41]Input Sheet'!$A$1</definedName>
    <definedName name="Date" localSheetId="6">'[41]Input Sheet'!$A$1</definedName>
    <definedName name="Date" localSheetId="35">'[39]Input Sheet'!$A$1</definedName>
    <definedName name="Date">'[42]Input Sheet'!$A$1</definedName>
    <definedName name="DatoValg" localSheetId="40">[32]HelpSheet!$C$5:$C$16</definedName>
    <definedName name="DatoValg" localSheetId="33">[33]HelpSheet!$C$5:$C$16</definedName>
    <definedName name="DatoValg" localSheetId="34">[33]HelpSheet!$C$5:$C$16</definedName>
    <definedName name="DatoValg" localSheetId="30">[33]HelpSheet!$C$5:$C$16</definedName>
    <definedName name="DatoValg" localSheetId="53">[33]HelpSheet!$C$5:$C$16</definedName>
    <definedName name="DatoValg" localSheetId="36">[33]HelpSheet!$C$5:$C$16</definedName>
    <definedName name="DatoValg" localSheetId="37">[32]HelpSheet!$C$5:$C$16</definedName>
    <definedName name="DatoValg" localSheetId="56">[34]HelpSheet!$C$5:$C$16</definedName>
    <definedName name="DatoValg" localSheetId="31">[33]HelpSheet!$C$5:$C$16</definedName>
    <definedName name="DatoValg" localSheetId="32">[33]HelpSheet!$C$5:$C$16</definedName>
    <definedName name="DatoValg" localSheetId="29">[33]HelpSheet!$C$5:$C$16</definedName>
    <definedName name="DatoValg" localSheetId="54">[114]HelpSheet!$C$5:$C$16</definedName>
    <definedName name="DatoValg" localSheetId="7">[35]HelpSheet!$C$5:$C$16</definedName>
    <definedName name="DatoValg" localSheetId="8">[35]HelpSheet!$C$5:$C$16</definedName>
    <definedName name="DatoValg" localSheetId="6">[35]HelpSheet!$C$5:$C$16</definedName>
    <definedName name="DatoValg" localSheetId="35">[33]HelpSheet!$C$5:$C$16</definedName>
    <definedName name="DatoValg">[36]HelpSheet!$C$5:$C$16</definedName>
    <definedName name="DATUM" localSheetId="40">OFFSET('[22]Chart Losses'!$H$7,COUNT('[22]Chart Losses'!$H$7:$H$50)-'[22]Chart Losses'!$H$1,,'[22]Chart Losses'!$H$1)</definedName>
    <definedName name="DATUM" localSheetId="33">OFFSET('[22]Chart Losses'!$H$7,COUNT('[22]Chart Losses'!$H$7:$H$50)-'[22]Chart Losses'!$H$1,,'[22]Chart Losses'!$H$1)</definedName>
    <definedName name="DATUM" localSheetId="34">OFFSET('[22]Chart Losses'!$H$7,COUNT('[22]Chart Losses'!$H$7:$H$50)-'[22]Chart Losses'!$H$1,,'[22]Chart Losses'!$H$1)</definedName>
    <definedName name="DATUM" localSheetId="30">OFFSET('[23]Chart Losses'!$H$7,COUNT('[23]Chart Losses'!$H$7:$H$50)-'[23]Chart Losses'!$H$1,,'[23]Chart Losses'!$H$1)</definedName>
    <definedName name="DATUM" localSheetId="53">OFFSET('[23]Chart Losses'!$H$7,COUNT('[23]Chart Losses'!$H$7:$H$50)-'[23]Chart Losses'!$H$1,,'[23]Chart Losses'!$H$1)</definedName>
    <definedName name="DATUM" localSheetId="36">OFFSET('[22]Chart Losses'!$H$7,COUNT('[22]Chart Losses'!$H$7:$H$50)-'[22]Chart Losses'!$H$1,,'[22]Chart Losses'!$H$1)</definedName>
    <definedName name="DATUM" localSheetId="37">OFFSET('[22]Chart Losses'!$H$7,COUNT('[22]Chart Losses'!$H$7:$H$50)-'[22]Chart Losses'!$H$1,,'[22]Chart Losses'!$H$1)</definedName>
    <definedName name="DATUM" localSheetId="56">OFFSET('[24]Chart Losses'!$H$7,COUNT('[24]Chart Losses'!$H$7:$H$50)-'[24]Chart Losses'!$H$1,,'[24]Chart Losses'!$H$1)</definedName>
    <definedName name="DATUM" localSheetId="31">OFFSET('[22]Chart Losses'!$H$7,COUNT('[22]Chart Losses'!$H$7:$H$50)-'[22]Chart Losses'!$H$1,,'[22]Chart Losses'!$H$1)</definedName>
    <definedName name="DATUM" localSheetId="32">OFFSET('[22]Chart Losses'!$H$7,COUNT('[22]Chart Losses'!$H$7:$H$50)-'[22]Chart Losses'!$H$1,,'[22]Chart Losses'!$H$1)</definedName>
    <definedName name="DATUM" localSheetId="29">OFFSET('[22]Chart Losses'!$H$7,COUNT('[22]Chart Losses'!$H$7:$H$50)-'[22]Chart Losses'!$H$1,,'[22]Chart Losses'!$H$1)</definedName>
    <definedName name="DATUM" localSheetId="54">OFFSET('[112]Chart Losses'!$H$7,COUNT('[112]Chart Losses'!$H$7:$H$50)-'[112]Chart Losses'!$H$1,,'[112]Chart Losses'!$H$1)</definedName>
    <definedName name="DATUM" localSheetId="7">OFFSET('[25]Chart Losses'!$H$7,COUNT('[25]Chart Losses'!$H$7:$H$50)-'[25]Chart Losses'!$H$1,,'[25]Chart Losses'!$H$1)</definedName>
    <definedName name="DATUM" localSheetId="8">OFFSET('[25]Chart Losses'!$H$7,COUNT('[25]Chart Losses'!$H$7:$H$50)-'[25]Chart Losses'!$H$1,,'[25]Chart Losses'!$H$1)</definedName>
    <definedName name="DATUM" localSheetId="6">OFFSET('[25]Chart Losses'!$H$7,COUNT('[25]Chart Losses'!$H$7:$H$50)-'[25]Chart Losses'!$H$1,,'[25]Chart Losses'!$H$1)</definedName>
    <definedName name="DATUM" localSheetId="35">OFFSET('[22]Chart Losses'!$H$7,COUNT('[22]Chart Losses'!$H$7:$H$50)-'[22]Chart Losses'!$H$1,,'[22]Chart Losses'!$H$1)</definedName>
    <definedName name="DATUM">OFFSET('[26]Chart Losses'!$H$7,COUNT('[26]Chart Losses'!$H$7:$H$50)-'[26]Chart Losses'!$H$1,,'[26]Chart Losses'!$H$1)</definedName>
    <definedName name="DB" localSheetId="40">'[12]Konto koncern'!$A$3:$O$335</definedName>
    <definedName name="DB" localSheetId="33">'[13]Konto koncern'!$A$3:$O$335</definedName>
    <definedName name="DB" localSheetId="34">'[13]Konto koncern'!$A$3:$O$335</definedName>
    <definedName name="DB" localSheetId="30">'[13]Konto koncern'!$A$3:$O$335</definedName>
    <definedName name="DB" localSheetId="53">'[13]Konto koncern'!$A$3:$O$335</definedName>
    <definedName name="DB" localSheetId="36">'[13]Konto koncern'!$A$3:$O$335</definedName>
    <definedName name="DB" localSheetId="37">'[12]Konto koncern'!$A$3:$O$335</definedName>
    <definedName name="DB" localSheetId="56">'[14]Konto koncern'!$A$3:$O$335</definedName>
    <definedName name="DB" localSheetId="31">'[13]Konto koncern'!$A$3:$O$335</definedName>
    <definedName name="DB" localSheetId="32">'[13]Konto koncern'!$A$3:$O$335</definedName>
    <definedName name="DB" localSheetId="29">'[13]Konto koncern'!$A$3:$O$335</definedName>
    <definedName name="DB" localSheetId="54">'[110]Konto koncern'!$A$3:$O$335</definedName>
    <definedName name="DB" localSheetId="7">'[15]Konto koncern'!$A$3:$O$335</definedName>
    <definedName name="DB" localSheetId="8">'[15]Konto koncern'!$A$3:$O$335</definedName>
    <definedName name="DB" localSheetId="6">'[15]Konto koncern'!$A$3:$O$335</definedName>
    <definedName name="DB" localSheetId="35">'[13]Konto koncern'!$A$3:$O$335</definedName>
    <definedName name="DB">'[16]Konto koncern'!$A$3:$O$335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18" hidden="1">{#N/A,#N/A,TRUE,"Forside";#N/A,#N/A,TRUE,"Contents";#N/A,#N/A,TRUE,"Opera. income stat.";#N/A,#N/A,TRUE,"Business area ";#N/A,#N/A,TRUE,"Statutory income statem."}</definedName>
    <definedName name="dddd" localSheetId="48" hidden="1">{#N/A,#N/A,TRUE,"Forside";#N/A,#N/A,TRUE,"Contents";#N/A,#N/A,TRUE,"Opera. income stat.";#N/A,#N/A,TRUE,"Business area ";#N/A,#N/A,TRUE,"Statutory income statem."}</definedName>
    <definedName name="dddd" localSheetId="12" hidden="1">{#N/A,#N/A,TRUE,"Forside";#N/A,#N/A,TRUE,"Contents";#N/A,#N/A,TRUE,"Opera. income stat.";#N/A,#N/A,TRUE,"Business area ";#N/A,#N/A,TRUE,"Statutory income statem."}</definedName>
    <definedName name="dddd" localSheetId="1" hidden="1">{#N/A,#N/A,TRUE,"Forside";#N/A,#N/A,TRUE,"Contents";#N/A,#N/A,TRUE,"Opera. income stat.";#N/A,#N/A,TRUE,"Business area ";#N/A,#N/A,TRUE,"Statutory income statem."}</definedName>
    <definedName name="dddd" localSheetId="33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0" hidden="1">{#N/A,#N/A,TRUE,"Forside";#N/A,#N/A,TRUE,"Contents";#N/A,#N/A,TRUE,"Opera. income stat.";#N/A,#N/A,TRUE,"Business area ";#N/A,#N/A,TRUE,"Statutory income statem."}</definedName>
    <definedName name="dddd" localSheetId="53" hidden="1">{#N/A,#N/A,TRUE,"Forside";#N/A,#N/A,TRUE,"Contents";#N/A,#N/A,TRUE,"Opera. income stat.";#N/A,#N/A,TRUE,"Business area ";#N/A,#N/A,TRUE,"Statutory income statem."}</definedName>
    <definedName name="dddd" localSheetId="26" hidden="1">{#N/A,#N/A,TRUE,"Forside";#N/A,#N/A,TRUE,"Contents";#N/A,#N/A,TRUE,"Opera. income stat.";#N/A,#N/A,TRUE,"Business area ";#N/A,#N/A,TRUE,"Statutory income statem."}</definedName>
    <definedName name="dddd" localSheetId="36" hidden="1">{#N/A,#N/A,TRUE,"Forside";#N/A,#N/A,TRUE,"Contents";#N/A,#N/A,TRUE,"Opera. income stat.";#N/A,#N/A,TRUE,"Business area ";#N/A,#N/A,TRUE,"Statutory income statem."}</definedName>
    <definedName name="dddd" localSheetId="37" hidden="1">{#N/A,#N/A,TRUE,"Forside";#N/A,#N/A,TRUE,"Contents";#N/A,#N/A,TRUE,"Opera. income stat.";#N/A,#N/A,TRUE,"Business area ";#N/A,#N/A,TRUE,"Statutory income statem."}</definedName>
    <definedName name="dddd" localSheetId="56" hidden="1">{#N/A,#N/A,TRUE,"Forside";#N/A,#N/A,TRUE,"Contents";#N/A,#N/A,TRUE,"Opera. income stat.";#N/A,#N/A,TRUE,"Business area ";#N/A,#N/A,TRUE,"Statutory income statem."}</definedName>
    <definedName name="dddd" localSheetId="4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31" hidden="1">{#N/A,#N/A,TRUE,"Forside";#N/A,#N/A,TRUE,"Contents";#N/A,#N/A,TRUE,"Opera. income stat.";#N/A,#N/A,TRUE,"Business area ";#N/A,#N/A,TRUE,"Statutory income statem."}</definedName>
    <definedName name="dddd" localSheetId="32" hidden="1">{#N/A,#N/A,TRUE,"Forside";#N/A,#N/A,TRUE,"Contents";#N/A,#N/A,TRUE,"Opera. income stat.";#N/A,#N/A,TRUE,"Business area ";#N/A,#N/A,TRUE,"Statutory income statem."}</definedName>
    <definedName name="dddd" localSheetId="29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38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41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35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40">#REF!</definedName>
    <definedName name="DeafaultedLoans" localSheetId="18">#REF!</definedName>
    <definedName name="DeafaultedLoans" localSheetId="12">#REF!</definedName>
    <definedName name="DeafaultedLoans" localSheetId="33">#REF!</definedName>
    <definedName name="DeafaultedLoans" localSheetId="34">#REF!</definedName>
    <definedName name="DeafaultedLoans" localSheetId="30">#REF!</definedName>
    <definedName name="DeafaultedLoans" localSheetId="53">#REF!</definedName>
    <definedName name="DeafaultedLoans" localSheetId="26">#REF!</definedName>
    <definedName name="DeafaultedLoans" localSheetId="36">#REF!</definedName>
    <definedName name="DeafaultedLoans" localSheetId="37">#REF!</definedName>
    <definedName name="DeafaultedLoans" localSheetId="56">#REF!</definedName>
    <definedName name="DeafaultedLoans" localSheetId="4">#REF!</definedName>
    <definedName name="DeafaultedLoans" localSheetId="5">#REF!</definedName>
    <definedName name="DeafaultedLoans" localSheetId="16">#REF!</definedName>
    <definedName name="DeafaultedLoans" localSheetId="31">#REF!</definedName>
    <definedName name="DeafaultedLoans" localSheetId="32">#REF!</definedName>
    <definedName name="DeafaultedLoans" localSheetId="29">#REF!</definedName>
    <definedName name="DeafaultedLoans" localSheetId="54">#REF!</definedName>
    <definedName name="DeafaultedLoans" localSheetId="38">#REF!</definedName>
    <definedName name="DeafaultedLoans" localSheetId="7">#REF!</definedName>
    <definedName name="DeafaultedLoans" localSheetId="8">#REF!</definedName>
    <definedName name="DeafaultedLoans" localSheetId="6">#REF!</definedName>
    <definedName name="DeafaultedLoans" localSheetId="9">#REF!</definedName>
    <definedName name="DeafaultedLoans" localSheetId="35">#REF!</definedName>
    <definedName name="DeafaultedLoans">#REF!</definedName>
    <definedName name="Denmark" localSheetId="40">[43]Sheet1!$C$17</definedName>
    <definedName name="Denmark" localSheetId="33">[44]Sheet1!$C$17</definedName>
    <definedName name="Denmark" localSheetId="34">[44]Sheet1!$C$17</definedName>
    <definedName name="Denmark" localSheetId="30">[44]Sheet1!$C$17</definedName>
    <definedName name="Denmark" localSheetId="53">[44]Sheet1!$C$17</definedName>
    <definedName name="Denmark" localSheetId="36">[44]Sheet1!$C$17</definedName>
    <definedName name="Denmark" localSheetId="37">[43]Sheet1!$C$17</definedName>
    <definedName name="Denmark" localSheetId="56">[45]Sheet1!$C$17</definedName>
    <definedName name="Denmark" localSheetId="31">[44]Sheet1!$C$17</definedName>
    <definedName name="Denmark" localSheetId="32">[44]Sheet1!$C$17</definedName>
    <definedName name="Denmark" localSheetId="29">[44]Sheet1!$C$17</definedName>
    <definedName name="Denmark" localSheetId="54">[116]Sheet1!$C$17</definedName>
    <definedName name="Denmark" localSheetId="7">[46]Sheet1!$C$17</definedName>
    <definedName name="Denmark" localSheetId="8">[46]Sheet1!$C$17</definedName>
    <definedName name="Denmark" localSheetId="6">[46]Sheet1!$C$17</definedName>
    <definedName name="Denmark" localSheetId="35">[44]Sheet1!$C$17</definedName>
    <definedName name="Denmark">[47]Sheet1!$C$17</definedName>
    <definedName name="derivatives" localSheetId="40">#REF!</definedName>
    <definedName name="derivatives" localSheetId="18">#REF!</definedName>
    <definedName name="derivatives" localSheetId="12">#REF!</definedName>
    <definedName name="derivatives" localSheetId="33">#REF!</definedName>
    <definedName name="derivatives" localSheetId="34">#REF!</definedName>
    <definedName name="derivatives" localSheetId="30">#REF!</definedName>
    <definedName name="derivatives" localSheetId="53">#REF!</definedName>
    <definedName name="derivatives" localSheetId="26">#REF!</definedName>
    <definedName name="derivatives" localSheetId="36">#REF!</definedName>
    <definedName name="derivatives" localSheetId="37">#REF!</definedName>
    <definedName name="derivatives" localSheetId="56">#REF!</definedName>
    <definedName name="derivatives" localSheetId="4">#REF!</definedName>
    <definedName name="derivatives" localSheetId="5">#REF!</definedName>
    <definedName name="derivatives" localSheetId="16">#REF!</definedName>
    <definedName name="derivatives" localSheetId="31">#REF!</definedName>
    <definedName name="derivatives" localSheetId="32">#REF!</definedName>
    <definedName name="derivatives" localSheetId="29">#REF!</definedName>
    <definedName name="derivatives" localSheetId="54">#REF!</definedName>
    <definedName name="derivatives" localSheetId="38">#REF!</definedName>
    <definedName name="derivatives" localSheetId="7">#REF!</definedName>
    <definedName name="derivatives" localSheetId="8">#REF!</definedName>
    <definedName name="derivatives" localSheetId="6">#REF!</definedName>
    <definedName name="derivatives" localSheetId="9">#REF!</definedName>
    <definedName name="derivatives" localSheetId="35">#REF!</definedName>
    <definedName name="derivatives">#REF!</definedName>
    <definedName name="DK_DKK_V" localSheetId="40">[43]Sheet1!$C$21</definedName>
    <definedName name="DK_DKK_V" localSheetId="33">[44]Sheet1!$C$21</definedName>
    <definedName name="DK_DKK_V" localSheetId="34">[44]Sheet1!$C$21</definedName>
    <definedName name="DK_DKK_V" localSheetId="30">[44]Sheet1!$C$21</definedName>
    <definedName name="DK_DKK_V" localSheetId="53">[44]Sheet1!$C$21</definedName>
    <definedName name="DK_DKK_V" localSheetId="36">[44]Sheet1!$C$21</definedName>
    <definedName name="DK_DKK_V" localSheetId="37">[43]Sheet1!$C$21</definedName>
    <definedName name="DK_DKK_V" localSheetId="56">[45]Sheet1!$C$21</definedName>
    <definedName name="DK_DKK_V" localSheetId="31">[44]Sheet1!$C$21</definedName>
    <definedName name="DK_DKK_V" localSheetId="32">[44]Sheet1!$C$21</definedName>
    <definedName name="DK_DKK_V" localSheetId="29">[44]Sheet1!$C$21</definedName>
    <definedName name="DK_DKK_V" localSheetId="54">[116]Sheet1!$C$21</definedName>
    <definedName name="DK_DKK_V" localSheetId="7">[46]Sheet1!$C$21</definedName>
    <definedName name="DK_DKK_V" localSheetId="8">[46]Sheet1!$C$21</definedName>
    <definedName name="DK_DKK_V" localSheetId="6">[46]Sheet1!$C$21</definedName>
    <definedName name="DK_DKK_V" localSheetId="35">[44]Sheet1!$C$21</definedName>
    <definedName name="DK_DKK_V">[47]Sheet1!$C$21</definedName>
    <definedName name="DK_EURO_V" localSheetId="40">[48]Sheet1!$C$12</definedName>
    <definedName name="DK_EURO_V" localSheetId="33">[49]Sheet1!$C$12</definedName>
    <definedName name="DK_EURO_V" localSheetId="34">[49]Sheet1!$C$12</definedName>
    <definedName name="DK_EURO_V" localSheetId="30">[49]Sheet1!$C$12</definedName>
    <definedName name="DK_EURO_V" localSheetId="53">[49]Sheet1!$C$12</definedName>
    <definedName name="DK_EURO_V" localSheetId="36">[49]Sheet1!$C$12</definedName>
    <definedName name="DK_EURO_V" localSheetId="37">[48]Sheet1!$C$12</definedName>
    <definedName name="DK_EURO_V" localSheetId="56">[50]Sheet1!$C$12</definedName>
    <definedName name="DK_EURO_V" localSheetId="31">[49]Sheet1!$C$12</definedName>
    <definedName name="DK_EURO_V" localSheetId="32">[49]Sheet1!$C$12</definedName>
    <definedName name="DK_EURO_V" localSheetId="29">[49]Sheet1!$C$12</definedName>
    <definedName name="DK_EURO_V" localSheetId="54">[117]Sheet1!$C$12</definedName>
    <definedName name="DK_EURO_V" localSheetId="7">[51]Sheet1!$C$12</definedName>
    <definedName name="DK_EURO_V" localSheetId="8">[51]Sheet1!$C$12</definedName>
    <definedName name="DK_EURO_V" localSheetId="6">[51]Sheet1!$C$12</definedName>
    <definedName name="DK_EURO_V" localSheetId="35">[49]Sheet1!$C$12</definedName>
    <definedName name="DK_EURO_V">[52]Sheet1!$C$12</definedName>
    <definedName name="dollarkurs" localSheetId="40">[53]Forecast!$C$182</definedName>
    <definedName name="dollarkurs" localSheetId="33">[54]Forecast!$C$182</definedName>
    <definedName name="dollarkurs" localSheetId="34">[54]Forecast!$C$182</definedName>
    <definedName name="dollarkurs" localSheetId="30">[54]Forecast!$C$182</definedName>
    <definedName name="dollarkurs" localSheetId="53">[54]Forecast!$C$182</definedName>
    <definedName name="dollarkurs" localSheetId="36">[54]Forecast!$C$182</definedName>
    <definedName name="dollarkurs" localSheetId="37">[53]Forecast!$C$182</definedName>
    <definedName name="dollarkurs" localSheetId="56">[55]Forecast!$C$182</definedName>
    <definedName name="dollarkurs" localSheetId="31">[54]Forecast!$C$182</definedName>
    <definedName name="dollarkurs" localSheetId="32">[54]Forecast!$C$182</definedName>
    <definedName name="dollarkurs" localSheetId="29">[54]Forecast!$C$182</definedName>
    <definedName name="dollarkurs" localSheetId="54">[118]Forecast!$C$182</definedName>
    <definedName name="dollarkurs" localSheetId="7">[56]Forecast!$C$182</definedName>
    <definedName name="dollarkurs" localSheetId="8">[56]Forecast!$C$182</definedName>
    <definedName name="dollarkurs" localSheetId="6">[56]Forecast!$C$182</definedName>
    <definedName name="dollarkurs" localSheetId="35">[54]Forecast!$C$182</definedName>
    <definedName name="dollarkurs">[57]Forecast!$C$182</definedName>
    <definedName name="EngelskMdRapport" localSheetId="40">[32]Månedsrapport!#REF!</definedName>
    <definedName name="EngelskMdRapport" localSheetId="33">[33]Månedsrapport!#REF!</definedName>
    <definedName name="EngelskMdRapport" localSheetId="34">[33]Månedsrapport!#REF!</definedName>
    <definedName name="EngelskMdRapport" localSheetId="30">[33]Månedsrapport!#REF!</definedName>
    <definedName name="EngelskMdRapport" localSheetId="53">[33]Månedsrapport!#REF!</definedName>
    <definedName name="EngelskMdRapport" localSheetId="36">[33]Månedsrapport!#REF!</definedName>
    <definedName name="EngelskMdRapport" localSheetId="37">[32]Månedsrapport!#REF!</definedName>
    <definedName name="EngelskMdRapport" localSheetId="56">[34]Månedsrapport!#REF!</definedName>
    <definedName name="EngelskMdRapport" localSheetId="4">[33]Månedsrapport!#REF!</definedName>
    <definedName name="EngelskMdRapport" localSheetId="5">[33]Månedsrapport!#REF!</definedName>
    <definedName name="EngelskMdRapport" localSheetId="31">[33]Månedsrapport!#REF!</definedName>
    <definedName name="EngelskMdRapport" localSheetId="32">[33]Månedsrapport!#REF!</definedName>
    <definedName name="EngelskMdRapport" localSheetId="29">[33]Månedsrapport!#REF!</definedName>
    <definedName name="EngelskMdRapport" localSheetId="54">[114]Månedsrapport!#REF!</definedName>
    <definedName name="EngelskMdRapport" localSheetId="38">[36]Månedsrapport!#REF!</definedName>
    <definedName name="EngelskMdRapport" localSheetId="7">[35]Månedsrapport!#REF!</definedName>
    <definedName name="EngelskMdRapport" localSheetId="8">[35]Månedsrapport!#REF!</definedName>
    <definedName name="EngelskMdRapport" localSheetId="6">[35]Månedsrapport!#REF!</definedName>
    <definedName name="EngelskMdRapport" localSheetId="35">[33]Månedsrapport!#REF!</definedName>
    <definedName name="EngelskMdRapport">[36]Månedsrapport!#REF!</definedName>
    <definedName name="EUR" localSheetId="40">'[58]Budget 2001'!$J$1</definedName>
    <definedName name="EUR" localSheetId="33">'[59]Budget 2001'!$J$1</definedName>
    <definedName name="EUR" localSheetId="34">'[59]Budget 2001'!$J$1</definedName>
    <definedName name="EUR" localSheetId="30">'[59]Budget 2001'!$J$1</definedName>
    <definedName name="EUR" localSheetId="53">'[59]Budget 2001'!$J$1</definedName>
    <definedName name="EUR" localSheetId="36">'[59]Budget 2001'!$J$1</definedName>
    <definedName name="EUR" localSheetId="37">'[58]Budget 2001'!$J$1</definedName>
    <definedName name="EUR" localSheetId="56">'[60]Budget 2001'!$J$1</definedName>
    <definedName name="EUR" localSheetId="31">'[59]Budget 2001'!$J$1</definedName>
    <definedName name="EUR" localSheetId="32">'[59]Budget 2001'!$J$1</definedName>
    <definedName name="EUR" localSheetId="29">'[59]Budget 2001'!$J$1</definedName>
    <definedName name="EUR" localSheetId="54">'[119]Budget 2001'!$J$1</definedName>
    <definedName name="EUR" localSheetId="7">'[61]Budget 2001'!$J$1</definedName>
    <definedName name="EUR" localSheetId="8">'[61]Budget 2001'!$J$1</definedName>
    <definedName name="EUR" localSheetId="6">'[61]Budget 2001'!$J$1</definedName>
    <definedName name="EUR" localSheetId="35">'[59]Budget 2001'!$J$1</definedName>
    <definedName name="EUR">'[62]Budget 2001'!$J$1</definedName>
    <definedName name="EUR_1.kv." localSheetId="40">#REF!</definedName>
    <definedName name="EUR_1.kv." localSheetId="18">#REF!</definedName>
    <definedName name="EUR_1.kv." localSheetId="12">#REF!</definedName>
    <definedName name="EUR_1.kv." localSheetId="33">#REF!</definedName>
    <definedName name="EUR_1.kv." localSheetId="34">#REF!</definedName>
    <definedName name="EUR_1.kv." localSheetId="30">#REF!</definedName>
    <definedName name="EUR_1.kv." localSheetId="53">#REF!</definedName>
    <definedName name="EUR_1.kv." localSheetId="26">#REF!</definedName>
    <definedName name="EUR_1.kv." localSheetId="36">#REF!</definedName>
    <definedName name="EUR_1.kv." localSheetId="37">#REF!</definedName>
    <definedName name="EUR_1.kv." localSheetId="56">#REF!</definedName>
    <definedName name="EUR_1.kv." localSheetId="4">#REF!</definedName>
    <definedName name="EUR_1.kv." localSheetId="5">#REF!</definedName>
    <definedName name="EUR_1.kv." localSheetId="16">#REF!</definedName>
    <definedName name="EUR_1.kv." localSheetId="31">#REF!</definedName>
    <definedName name="EUR_1.kv." localSheetId="32">#REF!</definedName>
    <definedName name="EUR_1.kv." localSheetId="29">#REF!</definedName>
    <definedName name="EUR_1.kv." localSheetId="54">#REF!</definedName>
    <definedName name="EUR_1.kv." localSheetId="38">#REF!</definedName>
    <definedName name="EUR_1.kv." localSheetId="7">#REF!</definedName>
    <definedName name="EUR_1.kv." localSheetId="8">#REF!</definedName>
    <definedName name="EUR_1.kv." localSheetId="6">#REF!</definedName>
    <definedName name="EUR_1.kv." localSheetId="9">#REF!</definedName>
    <definedName name="EUR_1.kv." localSheetId="35">#REF!</definedName>
    <definedName name="EUR_1.kv.">#REF!</definedName>
    <definedName name="EUR_2.kv." localSheetId="40">#REF!</definedName>
    <definedName name="EUR_2.kv." localSheetId="18">#REF!</definedName>
    <definedName name="EUR_2.kv." localSheetId="12">#REF!</definedName>
    <definedName name="EUR_2.kv." localSheetId="33">#REF!</definedName>
    <definedName name="EUR_2.kv." localSheetId="34">#REF!</definedName>
    <definedName name="EUR_2.kv." localSheetId="30">#REF!</definedName>
    <definedName name="EUR_2.kv." localSheetId="53">#REF!</definedName>
    <definedName name="EUR_2.kv." localSheetId="26">#REF!</definedName>
    <definedName name="EUR_2.kv." localSheetId="36">#REF!</definedName>
    <definedName name="EUR_2.kv." localSheetId="37">#REF!</definedName>
    <definedName name="EUR_2.kv." localSheetId="56">#REF!</definedName>
    <definedName name="EUR_2.kv." localSheetId="4">#REF!</definedName>
    <definedName name="EUR_2.kv." localSheetId="5">#REF!</definedName>
    <definedName name="EUR_2.kv." localSheetId="16">#REF!</definedName>
    <definedName name="EUR_2.kv." localSheetId="31">#REF!</definedName>
    <definedName name="EUR_2.kv." localSheetId="32">#REF!</definedName>
    <definedName name="EUR_2.kv." localSheetId="29">#REF!</definedName>
    <definedName name="EUR_2.kv." localSheetId="54">#REF!</definedName>
    <definedName name="EUR_2.kv." localSheetId="38">#REF!</definedName>
    <definedName name="EUR_2.kv." localSheetId="7">#REF!</definedName>
    <definedName name="EUR_2.kv." localSheetId="8">#REF!</definedName>
    <definedName name="EUR_2.kv." localSheetId="6">#REF!</definedName>
    <definedName name="EUR_2.kv." localSheetId="9">#REF!</definedName>
    <definedName name="EUR_2.kv." localSheetId="35">#REF!</definedName>
    <definedName name="EUR_2.kv.">#REF!</definedName>
    <definedName name="EUR_3.kv." localSheetId="40">#REF!</definedName>
    <definedName name="EUR_3.kv." localSheetId="18">#REF!</definedName>
    <definedName name="EUR_3.kv." localSheetId="12">#REF!</definedName>
    <definedName name="EUR_3.kv." localSheetId="33">#REF!</definedName>
    <definedName name="EUR_3.kv." localSheetId="34">#REF!</definedName>
    <definedName name="EUR_3.kv." localSheetId="30">#REF!</definedName>
    <definedName name="EUR_3.kv." localSheetId="53">#REF!</definedName>
    <definedName name="EUR_3.kv." localSheetId="26">#REF!</definedName>
    <definedName name="EUR_3.kv." localSheetId="36">#REF!</definedName>
    <definedName name="EUR_3.kv." localSheetId="37">#REF!</definedName>
    <definedName name="EUR_3.kv." localSheetId="56">#REF!</definedName>
    <definedName name="EUR_3.kv." localSheetId="4">#REF!</definedName>
    <definedName name="EUR_3.kv." localSheetId="5">#REF!</definedName>
    <definedName name="EUR_3.kv." localSheetId="16">#REF!</definedName>
    <definedName name="EUR_3.kv." localSheetId="31">#REF!</definedName>
    <definedName name="EUR_3.kv." localSheetId="32">#REF!</definedName>
    <definedName name="EUR_3.kv." localSheetId="29">#REF!</definedName>
    <definedName name="EUR_3.kv." localSheetId="54">#REF!</definedName>
    <definedName name="EUR_3.kv." localSheetId="38">#REF!</definedName>
    <definedName name="EUR_3.kv." localSheetId="7">#REF!</definedName>
    <definedName name="EUR_3.kv." localSheetId="8">#REF!</definedName>
    <definedName name="EUR_3.kv." localSheetId="6">#REF!</definedName>
    <definedName name="EUR_3.kv." localSheetId="9">#REF!</definedName>
    <definedName name="EUR_3.kv." localSheetId="35">#REF!</definedName>
    <definedName name="EUR_3.kv.">#REF!</definedName>
    <definedName name="EUR_30.06." localSheetId="40">#REF!</definedName>
    <definedName name="EUR_30.06." localSheetId="18">#REF!</definedName>
    <definedName name="EUR_30.06." localSheetId="12">#REF!</definedName>
    <definedName name="EUR_30.06." localSheetId="33">#REF!</definedName>
    <definedName name="EUR_30.06." localSheetId="34">#REF!</definedName>
    <definedName name="EUR_30.06." localSheetId="30">#REF!</definedName>
    <definedName name="EUR_30.06." localSheetId="53">#REF!</definedName>
    <definedName name="EUR_30.06." localSheetId="26">#REF!</definedName>
    <definedName name="EUR_30.06." localSheetId="36">#REF!</definedName>
    <definedName name="EUR_30.06." localSheetId="37">#REF!</definedName>
    <definedName name="EUR_30.06." localSheetId="56">#REF!</definedName>
    <definedName name="EUR_30.06." localSheetId="4">#REF!</definedName>
    <definedName name="EUR_30.06." localSheetId="5">#REF!</definedName>
    <definedName name="EUR_30.06." localSheetId="16">#REF!</definedName>
    <definedName name="EUR_30.06." localSheetId="31">#REF!</definedName>
    <definedName name="EUR_30.06." localSheetId="32">#REF!</definedName>
    <definedName name="EUR_30.06." localSheetId="29">#REF!</definedName>
    <definedName name="EUR_30.06." localSheetId="54">#REF!</definedName>
    <definedName name="EUR_30.06." localSheetId="38">#REF!</definedName>
    <definedName name="EUR_30.06." localSheetId="7">#REF!</definedName>
    <definedName name="EUR_30.06." localSheetId="8">#REF!</definedName>
    <definedName name="EUR_30.06." localSheetId="6">#REF!</definedName>
    <definedName name="EUR_30.06." localSheetId="9">#REF!</definedName>
    <definedName name="EUR_30.06." localSheetId="35">#REF!</definedName>
    <definedName name="EUR_30.06.">#REF!</definedName>
    <definedName name="EUR_30.09." localSheetId="40">#REF!</definedName>
    <definedName name="EUR_30.09." localSheetId="18">#REF!</definedName>
    <definedName name="EUR_30.09." localSheetId="12">#REF!</definedName>
    <definedName name="EUR_30.09." localSheetId="33">#REF!</definedName>
    <definedName name="EUR_30.09." localSheetId="34">#REF!</definedName>
    <definedName name="EUR_30.09." localSheetId="30">#REF!</definedName>
    <definedName name="EUR_30.09." localSheetId="53">#REF!</definedName>
    <definedName name="EUR_30.09." localSheetId="26">#REF!</definedName>
    <definedName name="EUR_30.09." localSheetId="36">#REF!</definedName>
    <definedName name="EUR_30.09." localSheetId="37">#REF!</definedName>
    <definedName name="EUR_30.09." localSheetId="56">#REF!</definedName>
    <definedName name="EUR_30.09." localSheetId="4">#REF!</definedName>
    <definedName name="EUR_30.09." localSheetId="5">#REF!</definedName>
    <definedName name="EUR_30.09." localSheetId="16">#REF!</definedName>
    <definedName name="EUR_30.09." localSheetId="31">#REF!</definedName>
    <definedName name="EUR_30.09." localSheetId="32">#REF!</definedName>
    <definedName name="EUR_30.09." localSheetId="29">#REF!</definedName>
    <definedName name="EUR_30.09." localSheetId="54">#REF!</definedName>
    <definedName name="EUR_30.09." localSheetId="38">#REF!</definedName>
    <definedName name="EUR_30.09." localSheetId="7">#REF!</definedName>
    <definedName name="EUR_30.09." localSheetId="8">#REF!</definedName>
    <definedName name="EUR_30.09." localSheetId="6">#REF!</definedName>
    <definedName name="EUR_30.09." localSheetId="9">#REF!</definedName>
    <definedName name="EUR_30.09." localSheetId="35">#REF!</definedName>
    <definedName name="EUR_30.09.">#REF!</definedName>
    <definedName name="EUR_31.03." localSheetId="40">#REF!</definedName>
    <definedName name="EUR_31.03." localSheetId="18">#REF!</definedName>
    <definedName name="EUR_31.03." localSheetId="12">#REF!</definedName>
    <definedName name="EUR_31.03." localSheetId="33">#REF!</definedName>
    <definedName name="EUR_31.03." localSheetId="34">#REF!</definedName>
    <definedName name="EUR_31.03." localSheetId="30">#REF!</definedName>
    <definedName name="EUR_31.03." localSheetId="53">#REF!</definedName>
    <definedName name="EUR_31.03." localSheetId="26">#REF!</definedName>
    <definedName name="EUR_31.03." localSheetId="36">#REF!</definedName>
    <definedName name="EUR_31.03." localSheetId="37">#REF!</definedName>
    <definedName name="EUR_31.03." localSheetId="56">#REF!</definedName>
    <definedName name="EUR_31.03." localSheetId="4">#REF!</definedName>
    <definedName name="EUR_31.03." localSheetId="5">#REF!</definedName>
    <definedName name="EUR_31.03." localSheetId="16">#REF!</definedName>
    <definedName name="EUR_31.03." localSheetId="31">#REF!</definedName>
    <definedName name="EUR_31.03." localSheetId="32">#REF!</definedName>
    <definedName name="EUR_31.03." localSheetId="29">#REF!</definedName>
    <definedName name="EUR_31.03." localSheetId="54">#REF!</definedName>
    <definedName name="EUR_31.03." localSheetId="38">#REF!</definedName>
    <definedName name="EUR_31.03." localSheetId="7">#REF!</definedName>
    <definedName name="EUR_31.03." localSheetId="8">#REF!</definedName>
    <definedName name="EUR_31.03." localSheetId="6">#REF!</definedName>
    <definedName name="EUR_31.03." localSheetId="9">#REF!</definedName>
    <definedName name="EUR_31.03." localSheetId="35">#REF!</definedName>
    <definedName name="EUR_31.03.">#REF!</definedName>
    <definedName name="EUR_4.kv." localSheetId="40">#REF!</definedName>
    <definedName name="EUR_4.kv." localSheetId="18">#REF!</definedName>
    <definedName name="EUR_4.kv." localSheetId="12">#REF!</definedName>
    <definedName name="EUR_4.kv." localSheetId="33">#REF!</definedName>
    <definedName name="EUR_4.kv." localSheetId="34">#REF!</definedName>
    <definedName name="EUR_4.kv." localSheetId="30">#REF!</definedName>
    <definedName name="EUR_4.kv." localSheetId="53">#REF!</definedName>
    <definedName name="EUR_4.kv." localSheetId="26">#REF!</definedName>
    <definedName name="EUR_4.kv." localSheetId="36">#REF!</definedName>
    <definedName name="EUR_4.kv." localSheetId="37">#REF!</definedName>
    <definedName name="EUR_4.kv." localSheetId="56">#REF!</definedName>
    <definedName name="EUR_4.kv." localSheetId="4">#REF!</definedName>
    <definedName name="EUR_4.kv." localSheetId="5">#REF!</definedName>
    <definedName name="EUR_4.kv." localSheetId="16">#REF!</definedName>
    <definedName name="EUR_4.kv." localSheetId="31">#REF!</definedName>
    <definedName name="EUR_4.kv." localSheetId="32">#REF!</definedName>
    <definedName name="EUR_4.kv." localSheetId="29">#REF!</definedName>
    <definedName name="EUR_4.kv." localSheetId="54">#REF!</definedName>
    <definedName name="EUR_4.kv." localSheetId="38">#REF!</definedName>
    <definedName name="EUR_4.kv." localSheetId="7">#REF!</definedName>
    <definedName name="EUR_4.kv." localSheetId="8">#REF!</definedName>
    <definedName name="EUR_4.kv." localSheetId="6">#REF!</definedName>
    <definedName name="EUR_4.kv." localSheetId="9">#REF!</definedName>
    <definedName name="EUR_4.kv." localSheetId="35">#REF!</definedName>
    <definedName name="EUR_4.kv.">#REF!</definedName>
    <definedName name="EUR_Primo" localSheetId="40">#REF!</definedName>
    <definedName name="EUR_Primo" localSheetId="18">#REF!</definedName>
    <definedName name="EUR_Primo" localSheetId="12">#REF!</definedName>
    <definedName name="EUR_Primo" localSheetId="33">#REF!</definedName>
    <definedName name="EUR_Primo" localSheetId="34">#REF!</definedName>
    <definedName name="EUR_Primo" localSheetId="30">#REF!</definedName>
    <definedName name="EUR_Primo" localSheetId="53">#REF!</definedName>
    <definedName name="EUR_Primo" localSheetId="26">#REF!</definedName>
    <definedName name="EUR_Primo" localSheetId="36">#REF!</definedName>
    <definedName name="EUR_Primo" localSheetId="37">#REF!</definedName>
    <definedName name="EUR_Primo" localSheetId="56">#REF!</definedName>
    <definedName name="EUR_Primo" localSheetId="4">#REF!</definedName>
    <definedName name="EUR_Primo" localSheetId="5">#REF!</definedName>
    <definedName name="EUR_Primo" localSheetId="16">#REF!</definedName>
    <definedName name="EUR_Primo" localSheetId="31">#REF!</definedName>
    <definedName name="EUR_Primo" localSheetId="32">#REF!</definedName>
    <definedName name="EUR_Primo" localSheetId="29">#REF!</definedName>
    <definedName name="EUR_Primo" localSheetId="54">#REF!</definedName>
    <definedName name="EUR_Primo" localSheetId="38">#REF!</definedName>
    <definedName name="EUR_Primo" localSheetId="7">#REF!</definedName>
    <definedName name="EUR_Primo" localSheetId="8">#REF!</definedName>
    <definedName name="EUR_Primo" localSheetId="6">#REF!</definedName>
    <definedName name="EUR_Primo" localSheetId="9">#REF!</definedName>
    <definedName name="EUR_Primo" localSheetId="35">#REF!</definedName>
    <definedName name="EUR_Primo">#REF!</definedName>
    <definedName name="EUR_Ultimo" localSheetId="40">#REF!</definedName>
    <definedName name="EUR_Ultimo" localSheetId="18">#REF!</definedName>
    <definedName name="EUR_Ultimo" localSheetId="12">#REF!</definedName>
    <definedName name="EUR_Ultimo" localSheetId="33">#REF!</definedName>
    <definedName name="EUR_Ultimo" localSheetId="34">#REF!</definedName>
    <definedName name="EUR_Ultimo" localSheetId="30">#REF!</definedName>
    <definedName name="EUR_Ultimo" localSheetId="53">#REF!</definedName>
    <definedName name="EUR_Ultimo" localSheetId="26">#REF!</definedName>
    <definedName name="EUR_Ultimo" localSheetId="36">#REF!</definedName>
    <definedName name="EUR_Ultimo" localSheetId="37">#REF!</definedName>
    <definedName name="EUR_Ultimo" localSheetId="56">#REF!</definedName>
    <definedName name="EUR_Ultimo" localSheetId="4">#REF!</definedName>
    <definedName name="EUR_Ultimo" localSheetId="5">#REF!</definedName>
    <definedName name="EUR_Ultimo" localSheetId="16">#REF!</definedName>
    <definedName name="EUR_Ultimo" localSheetId="31">#REF!</definedName>
    <definedName name="EUR_Ultimo" localSheetId="32">#REF!</definedName>
    <definedName name="EUR_Ultimo" localSheetId="29">#REF!</definedName>
    <definedName name="EUR_Ultimo" localSheetId="54">#REF!</definedName>
    <definedName name="EUR_Ultimo" localSheetId="38">#REF!</definedName>
    <definedName name="EUR_Ultimo" localSheetId="7">#REF!</definedName>
    <definedName name="EUR_Ultimo" localSheetId="8">#REF!</definedName>
    <definedName name="EUR_Ultimo" localSheetId="6">#REF!</definedName>
    <definedName name="EUR_Ultimo" localSheetId="9">#REF!</definedName>
    <definedName name="EUR_Ultimo" localSheetId="35">#REF!</definedName>
    <definedName name="EUR_Ultimo">#REF!</definedName>
    <definedName name="euro" localSheetId="40">'[63]KF 97-01'!$Q$39</definedName>
    <definedName name="euro" localSheetId="33">'[64]KF 97-01'!$Q$39</definedName>
    <definedName name="euro" localSheetId="34">'[64]KF 97-01'!$Q$39</definedName>
    <definedName name="euro" localSheetId="30">'[64]KF 97-01'!$Q$39</definedName>
    <definedName name="euro" localSheetId="53">'[64]KF 97-01'!$Q$39</definedName>
    <definedName name="euro" localSheetId="36">'[64]KF 97-01'!$Q$39</definedName>
    <definedName name="euro" localSheetId="37">'[63]KF 97-01'!$Q$39</definedName>
    <definedName name="euro" localSheetId="56">'[65]KF 97-01'!$Q$39</definedName>
    <definedName name="euro" localSheetId="31">'[64]KF 97-01'!$Q$39</definedName>
    <definedName name="euro" localSheetId="32">'[64]KF 97-01'!$Q$39</definedName>
    <definedName name="euro" localSheetId="29">'[64]KF 97-01'!$Q$39</definedName>
    <definedName name="euro" localSheetId="54">'[120]KF 97-01'!$Q$39</definedName>
    <definedName name="euro" localSheetId="7">'[66]KF 97-01'!$Q$39</definedName>
    <definedName name="euro" localSheetId="8">'[66]KF 97-01'!$Q$39</definedName>
    <definedName name="euro" localSheetId="6">'[66]KF 97-01'!$Q$39</definedName>
    <definedName name="euro" localSheetId="35">'[64]KF 97-01'!$Q$39</definedName>
    <definedName name="euro">'[67]KF 97-01'!$Q$39</definedName>
    <definedName name="Euro01" localSheetId="40">[32]Valutakurser!$F$8</definedName>
    <definedName name="Euro01" localSheetId="33">[33]Valutakurser!$F$8</definedName>
    <definedName name="Euro01" localSheetId="34">[33]Valutakurser!$F$8</definedName>
    <definedName name="Euro01" localSheetId="30">[33]Valutakurser!$F$8</definedName>
    <definedName name="Euro01" localSheetId="53">[33]Valutakurser!$F$8</definedName>
    <definedName name="Euro01" localSheetId="36">[33]Valutakurser!$F$8</definedName>
    <definedName name="Euro01" localSheetId="37">[32]Valutakurser!$F$8</definedName>
    <definedName name="Euro01" localSheetId="56">[34]Valutakurser!$F$8</definedName>
    <definedName name="Euro01" localSheetId="31">[33]Valutakurser!$F$8</definedName>
    <definedName name="Euro01" localSheetId="32">[33]Valutakurser!$F$8</definedName>
    <definedName name="Euro01" localSheetId="29">[33]Valutakurser!$F$8</definedName>
    <definedName name="Euro01" localSheetId="54">[114]Valutakurser!$F$8</definedName>
    <definedName name="Euro01" localSheetId="7">[35]Valutakurser!$F$8</definedName>
    <definedName name="Euro01" localSheetId="8">[35]Valutakurser!$F$8</definedName>
    <definedName name="Euro01" localSheetId="6">[35]Valutakurser!$F$8</definedName>
    <definedName name="Euro01" localSheetId="35">[33]Valutakurser!$F$8</definedName>
    <definedName name="Euro01">[36]Valutakurser!$F$8</definedName>
    <definedName name="Euro02" localSheetId="40">[32]Valutakurser!$G$8</definedName>
    <definedName name="Euro02" localSheetId="33">[33]Valutakurser!$G$8</definedName>
    <definedName name="Euro02" localSheetId="34">[33]Valutakurser!$G$8</definedName>
    <definedName name="Euro02" localSheetId="30">[33]Valutakurser!$G$8</definedName>
    <definedName name="Euro02" localSheetId="53">[33]Valutakurser!$G$8</definedName>
    <definedName name="Euro02" localSheetId="36">[33]Valutakurser!$G$8</definedName>
    <definedName name="Euro02" localSheetId="37">[32]Valutakurser!$G$8</definedName>
    <definedName name="Euro02" localSheetId="56">[34]Valutakurser!$G$8</definedName>
    <definedName name="Euro02" localSheetId="31">[33]Valutakurser!$G$8</definedName>
    <definedName name="Euro02" localSheetId="32">[33]Valutakurser!$G$8</definedName>
    <definedName name="Euro02" localSheetId="29">[33]Valutakurser!$G$8</definedName>
    <definedName name="Euro02" localSheetId="54">[114]Valutakurser!$G$8</definedName>
    <definedName name="Euro02" localSheetId="7">[35]Valutakurser!$G$8</definedName>
    <definedName name="Euro02" localSheetId="8">[35]Valutakurser!$G$8</definedName>
    <definedName name="Euro02" localSheetId="6">[35]Valutakurser!$G$8</definedName>
    <definedName name="Euro02" localSheetId="35">[33]Valutakurser!$G$8</definedName>
    <definedName name="Euro02">[36]Valutakurser!$G$8</definedName>
    <definedName name="Euro03" localSheetId="40">[32]Valutakurser!$H$8</definedName>
    <definedName name="Euro03" localSheetId="33">[33]Valutakurser!$H$8</definedName>
    <definedName name="Euro03" localSheetId="34">[33]Valutakurser!$H$8</definedName>
    <definedName name="Euro03" localSheetId="30">[33]Valutakurser!$H$8</definedName>
    <definedName name="Euro03" localSheetId="53">[33]Valutakurser!$H$8</definedName>
    <definedName name="Euro03" localSheetId="36">[33]Valutakurser!$H$8</definedName>
    <definedName name="Euro03" localSheetId="37">[32]Valutakurser!$H$8</definedName>
    <definedName name="Euro03" localSheetId="56">[34]Valutakurser!$H$8</definedName>
    <definedName name="Euro03" localSheetId="31">[33]Valutakurser!$H$8</definedName>
    <definedName name="Euro03" localSheetId="32">[33]Valutakurser!$H$8</definedName>
    <definedName name="Euro03" localSheetId="29">[33]Valutakurser!$H$8</definedName>
    <definedName name="Euro03" localSheetId="54">[114]Valutakurser!$H$8</definedName>
    <definedName name="Euro03" localSheetId="7">[35]Valutakurser!$H$8</definedName>
    <definedName name="Euro03" localSheetId="8">[35]Valutakurser!$H$8</definedName>
    <definedName name="Euro03" localSheetId="6">[35]Valutakurser!$H$8</definedName>
    <definedName name="Euro03" localSheetId="35">[33]Valutakurser!$H$8</definedName>
    <definedName name="Euro03">[36]Valutakurser!$H$8</definedName>
    <definedName name="Euro04" localSheetId="40">[32]Valutakurser!$I$8</definedName>
    <definedName name="Euro04" localSheetId="33">[33]Valutakurser!$I$8</definedName>
    <definedName name="Euro04" localSheetId="34">[33]Valutakurser!$I$8</definedName>
    <definedName name="Euro04" localSheetId="30">[33]Valutakurser!$I$8</definedName>
    <definedName name="Euro04" localSheetId="53">[33]Valutakurser!$I$8</definedName>
    <definedName name="Euro04" localSheetId="36">[33]Valutakurser!$I$8</definedName>
    <definedName name="Euro04" localSheetId="37">[32]Valutakurser!$I$8</definedName>
    <definedName name="Euro04" localSheetId="56">[34]Valutakurser!$I$8</definedName>
    <definedName name="Euro04" localSheetId="31">[33]Valutakurser!$I$8</definedName>
    <definedName name="Euro04" localSheetId="32">[33]Valutakurser!$I$8</definedName>
    <definedName name="Euro04" localSheetId="29">[33]Valutakurser!$I$8</definedName>
    <definedName name="Euro04" localSheetId="54">[114]Valutakurser!$I$8</definedName>
    <definedName name="Euro04" localSheetId="7">[35]Valutakurser!$I$8</definedName>
    <definedName name="Euro04" localSheetId="8">[35]Valutakurser!$I$8</definedName>
    <definedName name="Euro04" localSheetId="6">[35]Valutakurser!$I$8</definedName>
    <definedName name="Euro04" localSheetId="35">[33]Valutakurser!$I$8</definedName>
    <definedName name="Euro04">[36]Valutakurser!$I$8</definedName>
    <definedName name="Euro05" localSheetId="40">[32]Valutakurser!$J$8</definedName>
    <definedName name="Euro05" localSheetId="33">[33]Valutakurser!$J$8</definedName>
    <definedName name="Euro05" localSheetId="34">[33]Valutakurser!$J$8</definedName>
    <definedName name="Euro05" localSheetId="30">[33]Valutakurser!$J$8</definedName>
    <definedName name="Euro05" localSheetId="53">[33]Valutakurser!$J$8</definedName>
    <definedName name="Euro05" localSheetId="36">[33]Valutakurser!$J$8</definedName>
    <definedName name="Euro05" localSheetId="37">[32]Valutakurser!$J$8</definedName>
    <definedName name="Euro05" localSheetId="56">[34]Valutakurser!$J$8</definedName>
    <definedName name="Euro05" localSheetId="31">[33]Valutakurser!$J$8</definedName>
    <definedName name="Euro05" localSheetId="32">[33]Valutakurser!$J$8</definedName>
    <definedName name="Euro05" localSheetId="29">[33]Valutakurser!$J$8</definedName>
    <definedName name="Euro05" localSheetId="54">[114]Valutakurser!$J$8</definedName>
    <definedName name="Euro05" localSheetId="7">[35]Valutakurser!$J$8</definedName>
    <definedName name="Euro05" localSheetId="8">[35]Valutakurser!$J$8</definedName>
    <definedName name="Euro05" localSheetId="6">[35]Valutakurser!$J$8</definedName>
    <definedName name="Euro05" localSheetId="35">[33]Valutakurser!$J$8</definedName>
    <definedName name="Euro05">[36]Valutakurser!$J$8</definedName>
    <definedName name="Euro06" localSheetId="40">[32]Valutakurser!$K$8</definedName>
    <definedName name="Euro06" localSheetId="33">[33]Valutakurser!$K$8</definedName>
    <definedName name="Euro06" localSheetId="34">[33]Valutakurser!$K$8</definedName>
    <definedName name="Euro06" localSheetId="30">[33]Valutakurser!$K$8</definedName>
    <definedName name="Euro06" localSheetId="53">[33]Valutakurser!$K$8</definedName>
    <definedName name="Euro06" localSheetId="36">[33]Valutakurser!$K$8</definedName>
    <definedName name="Euro06" localSheetId="37">[32]Valutakurser!$K$8</definedName>
    <definedName name="Euro06" localSheetId="56">[34]Valutakurser!$K$8</definedName>
    <definedName name="Euro06" localSheetId="31">[33]Valutakurser!$K$8</definedName>
    <definedName name="Euro06" localSheetId="32">[33]Valutakurser!$K$8</definedName>
    <definedName name="Euro06" localSheetId="29">[33]Valutakurser!$K$8</definedName>
    <definedName name="Euro06" localSheetId="54">[114]Valutakurser!$K$8</definedName>
    <definedName name="Euro06" localSheetId="7">[35]Valutakurser!$K$8</definedName>
    <definedName name="Euro06" localSheetId="8">[35]Valutakurser!$K$8</definedName>
    <definedName name="Euro06" localSheetId="6">[35]Valutakurser!$K$8</definedName>
    <definedName name="Euro06" localSheetId="35">[33]Valutakurser!$K$8</definedName>
    <definedName name="Euro06">[36]Valutakurser!$K$8</definedName>
    <definedName name="Euro07" localSheetId="40">[32]Valutakurser!$L$8</definedName>
    <definedName name="Euro07" localSheetId="33">[33]Valutakurser!$L$8</definedName>
    <definedName name="Euro07" localSheetId="34">[33]Valutakurser!$L$8</definedName>
    <definedName name="Euro07" localSheetId="30">[33]Valutakurser!$L$8</definedName>
    <definedName name="Euro07" localSheetId="53">[33]Valutakurser!$L$8</definedName>
    <definedName name="Euro07" localSheetId="36">[33]Valutakurser!$L$8</definedName>
    <definedName name="Euro07" localSheetId="37">[32]Valutakurser!$L$8</definedName>
    <definedName name="Euro07" localSheetId="56">[34]Valutakurser!$L$8</definedName>
    <definedName name="Euro07" localSheetId="31">[33]Valutakurser!$L$8</definedName>
    <definedName name="Euro07" localSheetId="32">[33]Valutakurser!$L$8</definedName>
    <definedName name="Euro07" localSheetId="29">[33]Valutakurser!$L$8</definedName>
    <definedName name="Euro07" localSheetId="54">[114]Valutakurser!$L$8</definedName>
    <definedName name="Euro07" localSheetId="7">[35]Valutakurser!$L$8</definedName>
    <definedName name="Euro07" localSheetId="8">[35]Valutakurser!$L$8</definedName>
    <definedName name="Euro07" localSheetId="6">[35]Valutakurser!$L$8</definedName>
    <definedName name="Euro07" localSheetId="35">[33]Valutakurser!$L$8</definedName>
    <definedName name="Euro07">[36]Valutakurser!$L$8</definedName>
    <definedName name="Euro08" localSheetId="40">[32]Valutakurser!$M$8</definedName>
    <definedName name="Euro08" localSheetId="33">[33]Valutakurser!$M$8</definedName>
    <definedName name="Euro08" localSheetId="34">[33]Valutakurser!$M$8</definedName>
    <definedName name="Euro08" localSheetId="30">[33]Valutakurser!$M$8</definedName>
    <definedName name="Euro08" localSheetId="53">[33]Valutakurser!$M$8</definedName>
    <definedName name="Euro08" localSheetId="36">[33]Valutakurser!$M$8</definedName>
    <definedName name="Euro08" localSheetId="37">[32]Valutakurser!$M$8</definedName>
    <definedName name="Euro08" localSheetId="56">[34]Valutakurser!$M$8</definedName>
    <definedName name="Euro08" localSheetId="31">[33]Valutakurser!$M$8</definedName>
    <definedName name="Euro08" localSheetId="32">[33]Valutakurser!$M$8</definedName>
    <definedName name="Euro08" localSheetId="29">[33]Valutakurser!$M$8</definedName>
    <definedName name="Euro08" localSheetId="54">[114]Valutakurser!$M$8</definedName>
    <definedName name="Euro08" localSheetId="7">[35]Valutakurser!$M$8</definedName>
    <definedName name="Euro08" localSheetId="8">[35]Valutakurser!$M$8</definedName>
    <definedName name="Euro08" localSheetId="6">[35]Valutakurser!$M$8</definedName>
    <definedName name="Euro08" localSheetId="35">[33]Valutakurser!$M$8</definedName>
    <definedName name="Euro08">[36]Valutakurser!$M$8</definedName>
    <definedName name="Euro09" localSheetId="40">[32]Valutakurser!$N$8</definedName>
    <definedName name="Euro09" localSheetId="33">[33]Valutakurser!$N$8</definedName>
    <definedName name="Euro09" localSheetId="34">[33]Valutakurser!$N$8</definedName>
    <definedName name="Euro09" localSheetId="30">[33]Valutakurser!$N$8</definedName>
    <definedName name="Euro09" localSheetId="53">[33]Valutakurser!$N$8</definedName>
    <definedName name="Euro09" localSheetId="36">[33]Valutakurser!$N$8</definedName>
    <definedName name="Euro09" localSheetId="37">[32]Valutakurser!$N$8</definedName>
    <definedName name="Euro09" localSheetId="56">[34]Valutakurser!$N$8</definedName>
    <definedName name="Euro09" localSheetId="31">[33]Valutakurser!$N$8</definedName>
    <definedName name="Euro09" localSheetId="32">[33]Valutakurser!$N$8</definedName>
    <definedName name="Euro09" localSheetId="29">[33]Valutakurser!$N$8</definedName>
    <definedName name="Euro09" localSheetId="54">[114]Valutakurser!$N$8</definedName>
    <definedName name="Euro09" localSheetId="7">[35]Valutakurser!$N$8</definedName>
    <definedName name="Euro09" localSheetId="8">[35]Valutakurser!$N$8</definedName>
    <definedName name="Euro09" localSheetId="6">[35]Valutakurser!$N$8</definedName>
    <definedName name="Euro09" localSheetId="35">[33]Valutakurser!$N$8</definedName>
    <definedName name="Euro09">[36]Valutakurser!$N$8</definedName>
    <definedName name="Euro10" localSheetId="40">[32]Valutakurser!$O$8</definedName>
    <definedName name="Euro10" localSheetId="33">[33]Valutakurser!$O$8</definedName>
    <definedName name="Euro10" localSheetId="34">[33]Valutakurser!$O$8</definedName>
    <definedName name="Euro10" localSheetId="30">[33]Valutakurser!$O$8</definedName>
    <definedName name="Euro10" localSheetId="53">[33]Valutakurser!$O$8</definedName>
    <definedName name="Euro10" localSheetId="36">[33]Valutakurser!$O$8</definedName>
    <definedName name="Euro10" localSheetId="37">[32]Valutakurser!$O$8</definedName>
    <definedName name="Euro10" localSheetId="56">[34]Valutakurser!$O$8</definedName>
    <definedName name="Euro10" localSheetId="31">[33]Valutakurser!$O$8</definedName>
    <definedName name="Euro10" localSheetId="32">[33]Valutakurser!$O$8</definedName>
    <definedName name="Euro10" localSheetId="29">[33]Valutakurser!$O$8</definedName>
    <definedName name="Euro10" localSheetId="54">[114]Valutakurser!$O$8</definedName>
    <definedName name="Euro10" localSheetId="7">[35]Valutakurser!$O$8</definedName>
    <definedName name="Euro10" localSheetId="8">[35]Valutakurser!$O$8</definedName>
    <definedName name="Euro10" localSheetId="6">[35]Valutakurser!$O$8</definedName>
    <definedName name="Euro10" localSheetId="35">[33]Valutakurser!$O$8</definedName>
    <definedName name="Euro10">[36]Valutakurser!$O$8</definedName>
    <definedName name="Euro11" localSheetId="40">[32]Valutakurser!$P$8</definedName>
    <definedName name="Euro11" localSheetId="33">[33]Valutakurser!$P$8</definedName>
    <definedName name="Euro11" localSheetId="34">[33]Valutakurser!$P$8</definedName>
    <definedName name="Euro11" localSheetId="30">[33]Valutakurser!$P$8</definedName>
    <definedName name="Euro11" localSheetId="53">[33]Valutakurser!$P$8</definedName>
    <definedName name="Euro11" localSheetId="36">[33]Valutakurser!$P$8</definedName>
    <definedName name="Euro11" localSheetId="37">[32]Valutakurser!$P$8</definedName>
    <definedName name="Euro11" localSheetId="56">[34]Valutakurser!$P$8</definedName>
    <definedName name="Euro11" localSheetId="31">[33]Valutakurser!$P$8</definedName>
    <definedName name="Euro11" localSheetId="32">[33]Valutakurser!$P$8</definedName>
    <definedName name="Euro11" localSheetId="29">[33]Valutakurser!$P$8</definedName>
    <definedName name="Euro11" localSheetId="54">[114]Valutakurser!$P$8</definedName>
    <definedName name="Euro11" localSheetId="7">[35]Valutakurser!$P$8</definedName>
    <definedName name="Euro11" localSheetId="8">[35]Valutakurser!$P$8</definedName>
    <definedName name="Euro11" localSheetId="6">[35]Valutakurser!$P$8</definedName>
    <definedName name="Euro11" localSheetId="35">[33]Valutakurser!$P$8</definedName>
    <definedName name="Euro11">[36]Valutakurser!$P$8</definedName>
    <definedName name="Euro12" localSheetId="40">[32]Valutakurser!$Q$8</definedName>
    <definedName name="Euro12" localSheetId="33">[33]Valutakurser!$Q$8</definedName>
    <definedName name="Euro12" localSheetId="34">[33]Valutakurser!$Q$8</definedName>
    <definedName name="Euro12" localSheetId="30">[33]Valutakurser!$Q$8</definedName>
    <definedName name="Euro12" localSheetId="53">[33]Valutakurser!$Q$8</definedName>
    <definedName name="Euro12" localSheetId="36">[33]Valutakurser!$Q$8</definedName>
    <definedName name="Euro12" localSheetId="37">[32]Valutakurser!$Q$8</definedName>
    <definedName name="Euro12" localSheetId="56">[34]Valutakurser!$Q$8</definedName>
    <definedName name="Euro12" localSheetId="31">[33]Valutakurser!$Q$8</definedName>
    <definedName name="Euro12" localSheetId="32">[33]Valutakurser!$Q$8</definedName>
    <definedName name="Euro12" localSheetId="29">[33]Valutakurser!$Q$8</definedName>
    <definedName name="Euro12" localSheetId="54">[114]Valutakurser!$Q$8</definedName>
    <definedName name="Euro12" localSheetId="7">[35]Valutakurser!$Q$8</definedName>
    <definedName name="Euro12" localSheetId="8">[35]Valutakurser!$Q$8</definedName>
    <definedName name="Euro12" localSheetId="6">[35]Valutakurser!$Q$8</definedName>
    <definedName name="Euro12" localSheetId="35">[33]Valutakurser!$Q$8</definedName>
    <definedName name="Euro12">[36]Valutakurser!$Q$8</definedName>
    <definedName name="EuroBeregnet" localSheetId="40">[32]Investment_assets!$C$47:$AX$55</definedName>
    <definedName name="EuroBeregnet" localSheetId="33">[33]Investment_assets!$C$47:$AX$55</definedName>
    <definedName name="EuroBeregnet" localSheetId="34">[33]Investment_assets!$C$47:$AX$55</definedName>
    <definedName name="EuroBeregnet" localSheetId="30">[33]Investment_assets!$C$47:$AX$55</definedName>
    <definedName name="EuroBeregnet" localSheetId="53">[33]Investment_assets!$C$47:$AX$55</definedName>
    <definedName name="EuroBeregnet" localSheetId="36">[33]Investment_assets!$C$47:$AX$55</definedName>
    <definedName name="EuroBeregnet" localSheetId="37">[32]Investment_assets!$C$47:$AX$55</definedName>
    <definedName name="EuroBeregnet" localSheetId="56">[34]Investment_assets!$C$47:$AX$55</definedName>
    <definedName name="EuroBeregnet" localSheetId="31">[33]Investment_assets!$C$47:$AX$55</definedName>
    <definedName name="EuroBeregnet" localSheetId="32">[33]Investment_assets!$C$47:$AX$55</definedName>
    <definedName name="EuroBeregnet" localSheetId="29">[33]Investment_assets!$C$47:$AX$55</definedName>
    <definedName name="EuroBeregnet" localSheetId="54">[114]Investment_assets!$C$47:$AX$55</definedName>
    <definedName name="EuroBeregnet" localSheetId="7">[35]Investment_assets!$C$47:$AX$55</definedName>
    <definedName name="EuroBeregnet" localSheetId="8">[35]Investment_assets!$C$47:$AX$55</definedName>
    <definedName name="EuroBeregnet" localSheetId="6">[35]Investment_assets!$C$47:$AX$55</definedName>
    <definedName name="EuroBeregnet" localSheetId="35">[33]Investment_assets!$C$47:$AX$55</definedName>
    <definedName name="EuroBeregnet">[36]Investment_assets!$C$47:$AX$55</definedName>
    <definedName name="EuroKurs1" localSheetId="40">[32]HelpSheet!$G$21</definedName>
    <definedName name="EuroKurs1" localSheetId="33">[33]HelpSheet!$G$21</definedName>
    <definedName name="EuroKurs1" localSheetId="34">[33]HelpSheet!$G$21</definedName>
    <definedName name="EuroKurs1" localSheetId="30">[33]HelpSheet!$G$21</definedName>
    <definedName name="EuroKurs1" localSheetId="53">[33]HelpSheet!$G$21</definedName>
    <definedName name="EuroKurs1" localSheetId="36">[33]HelpSheet!$G$21</definedName>
    <definedName name="EuroKurs1" localSheetId="37">[32]HelpSheet!$G$21</definedName>
    <definedName name="EuroKurs1" localSheetId="56">[34]HelpSheet!$G$21</definedName>
    <definedName name="EuroKurs1" localSheetId="31">[33]HelpSheet!$G$21</definedName>
    <definedName name="EuroKurs1" localSheetId="32">[33]HelpSheet!$G$21</definedName>
    <definedName name="EuroKurs1" localSheetId="29">[33]HelpSheet!$G$21</definedName>
    <definedName name="EuroKurs1" localSheetId="54">[114]HelpSheet!$G$21</definedName>
    <definedName name="EuroKurs1" localSheetId="7">[35]HelpSheet!$G$21</definedName>
    <definedName name="EuroKurs1" localSheetId="8">[35]HelpSheet!$G$21</definedName>
    <definedName name="EuroKurs1" localSheetId="6">[35]HelpSheet!$G$21</definedName>
    <definedName name="EuroKurs1" localSheetId="35">[33]HelpSheet!$G$21</definedName>
    <definedName name="EuroKurs1">[36]HelpSheet!$G$21</definedName>
    <definedName name="EuroKurs2" localSheetId="40">[32]HelpSheet!$G$23</definedName>
    <definedName name="EuroKurs2" localSheetId="33">[33]HelpSheet!$G$23</definedName>
    <definedName name="EuroKurs2" localSheetId="34">[33]HelpSheet!$G$23</definedName>
    <definedName name="EuroKurs2" localSheetId="30">[33]HelpSheet!$G$23</definedName>
    <definedName name="EuroKurs2" localSheetId="53">[33]HelpSheet!$G$23</definedName>
    <definedName name="EuroKurs2" localSheetId="36">[33]HelpSheet!$G$23</definedName>
    <definedName name="EuroKurs2" localSheetId="37">[32]HelpSheet!$G$23</definedName>
    <definedName name="EuroKurs2" localSheetId="56">[34]HelpSheet!$G$23</definedName>
    <definedName name="EuroKurs2" localSheetId="31">[33]HelpSheet!$G$23</definedName>
    <definedName name="EuroKurs2" localSheetId="32">[33]HelpSheet!$G$23</definedName>
    <definedName name="EuroKurs2" localSheetId="29">[33]HelpSheet!$G$23</definedName>
    <definedName name="EuroKurs2" localSheetId="54">[114]HelpSheet!$G$23</definedName>
    <definedName name="EuroKurs2" localSheetId="7">[35]HelpSheet!$G$23</definedName>
    <definedName name="EuroKurs2" localSheetId="8">[35]HelpSheet!$G$23</definedName>
    <definedName name="EuroKurs2" localSheetId="6">[35]HelpSheet!$G$23</definedName>
    <definedName name="EuroKurs2" localSheetId="35">[33]HelpSheet!$G$23</definedName>
    <definedName name="EuroKurs2">[36]HelpSheet!$G$23</definedName>
    <definedName name="EuroKurs3" localSheetId="40">[32]HelpSheet!$G$25</definedName>
    <definedName name="EuroKurs3" localSheetId="33">[33]HelpSheet!$G$25</definedName>
    <definedName name="EuroKurs3" localSheetId="34">[33]HelpSheet!$G$25</definedName>
    <definedName name="EuroKurs3" localSheetId="30">[33]HelpSheet!$G$25</definedName>
    <definedName name="EuroKurs3" localSheetId="53">[33]HelpSheet!$G$25</definedName>
    <definedName name="EuroKurs3" localSheetId="36">[33]HelpSheet!$G$25</definedName>
    <definedName name="EuroKurs3" localSheetId="37">[32]HelpSheet!$G$25</definedName>
    <definedName name="EuroKurs3" localSheetId="56">[34]HelpSheet!$G$25</definedName>
    <definedName name="EuroKurs3" localSheetId="31">[33]HelpSheet!$G$25</definedName>
    <definedName name="EuroKurs3" localSheetId="32">[33]HelpSheet!$G$25</definedName>
    <definedName name="EuroKurs3" localSheetId="29">[33]HelpSheet!$G$25</definedName>
    <definedName name="EuroKurs3" localSheetId="54">[114]HelpSheet!$G$25</definedName>
    <definedName name="EuroKurs3" localSheetId="7">[35]HelpSheet!$G$25</definedName>
    <definedName name="EuroKurs3" localSheetId="8">[35]HelpSheet!$G$25</definedName>
    <definedName name="EuroKurs3" localSheetId="6">[35]HelpSheet!$G$25</definedName>
    <definedName name="EuroKurs3" localSheetId="35">[33]HelpSheet!$G$25</definedName>
    <definedName name="EuroKurs3">[36]HelpSheet!$G$25</definedName>
    <definedName name="EuroLastYear" localSheetId="40">[32]Valutakurser!$E$8</definedName>
    <definedName name="EuroLastYear" localSheetId="33">[33]Valutakurser!$E$8</definedName>
    <definedName name="EuroLastYear" localSheetId="34">[33]Valutakurser!$E$8</definedName>
    <definedName name="EuroLastYear" localSheetId="30">[33]Valutakurser!$E$8</definedName>
    <definedName name="EuroLastYear" localSheetId="53">[33]Valutakurser!$E$8</definedName>
    <definedName name="EuroLastYear" localSheetId="36">[33]Valutakurser!$E$8</definedName>
    <definedName name="EuroLastYear" localSheetId="37">[32]Valutakurser!$E$8</definedName>
    <definedName name="EuroLastYear" localSheetId="56">[34]Valutakurser!$E$8</definedName>
    <definedName name="EuroLastYear" localSheetId="31">[33]Valutakurser!$E$8</definedName>
    <definedName name="EuroLastYear" localSheetId="32">[33]Valutakurser!$E$8</definedName>
    <definedName name="EuroLastYear" localSheetId="29">[33]Valutakurser!$E$8</definedName>
    <definedName name="EuroLastYear" localSheetId="54">[114]Valutakurser!$E$8</definedName>
    <definedName name="EuroLastYear" localSheetId="7">[35]Valutakurser!$E$8</definedName>
    <definedName name="EuroLastYear" localSheetId="8">[35]Valutakurser!$E$8</definedName>
    <definedName name="EuroLastYear" localSheetId="6">[35]Valutakurser!$E$8</definedName>
    <definedName name="EuroLastYear" localSheetId="35">[33]Valutakurser!$E$8</definedName>
    <definedName name="EuroLastYear">[36]Valutakurser!$E$8</definedName>
    <definedName name="Exch.rate" localSheetId="40">'[68]LTS&amp;L'!$I$5</definedName>
    <definedName name="Exch.rate" localSheetId="33">'[69]LTS&amp;L'!$I$5</definedName>
    <definedName name="Exch.rate" localSheetId="34">'[69]LTS&amp;L'!$I$5</definedName>
    <definedName name="Exch.rate" localSheetId="30">'[69]LTS&amp;L'!$I$5</definedName>
    <definedName name="Exch.rate" localSheetId="53">'[69]LTS&amp;L'!$I$5</definedName>
    <definedName name="Exch.rate" localSheetId="36">'[69]LTS&amp;L'!$I$5</definedName>
    <definedName name="Exch.rate" localSheetId="37">'[68]LTS&amp;L'!$I$5</definedName>
    <definedName name="Exch.rate" localSheetId="56">'[70]LTS&amp;L'!$I$5</definedName>
    <definedName name="Exch.rate" localSheetId="31">'[69]LTS&amp;L'!$I$5</definedName>
    <definedName name="Exch.rate" localSheetId="32">'[69]LTS&amp;L'!$I$5</definedName>
    <definedName name="Exch.rate" localSheetId="29">'[69]LTS&amp;L'!$I$5</definedName>
    <definedName name="Exch.rate" localSheetId="54">'[121]LTS&amp;L'!$I$5</definedName>
    <definedName name="Exch.rate" localSheetId="7">'[71]LTS&amp;L'!$I$5</definedName>
    <definedName name="Exch.rate" localSheetId="8">'[71]LTS&amp;L'!$I$5</definedName>
    <definedName name="Exch.rate" localSheetId="6">'[71]LTS&amp;L'!$I$5</definedName>
    <definedName name="Exch.rate" localSheetId="35">'[69]LTS&amp;L'!$I$5</definedName>
    <definedName name="Exch.rate">'[72]LTS&amp;L'!$I$5</definedName>
    <definedName name="exchange" localSheetId="40">#REF!</definedName>
    <definedName name="exchange" localSheetId="18">#REF!</definedName>
    <definedName name="exchange" localSheetId="12">#REF!</definedName>
    <definedName name="exchange" localSheetId="33">#REF!</definedName>
    <definedName name="exchange" localSheetId="34">#REF!</definedName>
    <definedName name="exchange" localSheetId="30">#REF!</definedName>
    <definedName name="exchange" localSheetId="53">#REF!</definedName>
    <definedName name="exchange" localSheetId="26">#REF!</definedName>
    <definedName name="exchange" localSheetId="36">#REF!</definedName>
    <definedName name="exchange" localSheetId="37">#REF!</definedName>
    <definedName name="exchange" localSheetId="56">#REF!</definedName>
    <definedName name="exchange" localSheetId="4">#REF!</definedName>
    <definedName name="exchange" localSheetId="5">#REF!</definedName>
    <definedName name="exchange" localSheetId="16">#REF!</definedName>
    <definedName name="exchange" localSheetId="31">#REF!</definedName>
    <definedName name="exchange" localSheetId="32">#REF!</definedName>
    <definedName name="exchange" localSheetId="29">#REF!</definedName>
    <definedName name="exchange" localSheetId="54">#REF!</definedName>
    <definedName name="exchange" localSheetId="38">#REF!</definedName>
    <definedName name="exchange" localSheetId="7">#REF!</definedName>
    <definedName name="exchange" localSheetId="8">#REF!</definedName>
    <definedName name="exchange" localSheetId="6">#REF!</definedName>
    <definedName name="exchange" localSheetId="9">#REF!</definedName>
    <definedName name="exchange" localSheetId="35">#REF!</definedName>
    <definedName name="exchange">#REF!</definedName>
    <definedName name="Exchange_rates_applied" localSheetId="40">#REF!</definedName>
    <definedName name="Exchange_rates_applied" localSheetId="18">#REF!</definedName>
    <definedName name="Exchange_rates_applied" localSheetId="12">#REF!</definedName>
    <definedName name="Exchange_rates_applied" localSheetId="33">#REF!</definedName>
    <definedName name="Exchange_rates_applied" localSheetId="34">#REF!</definedName>
    <definedName name="Exchange_rates_applied" localSheetId="30">#REF!</definedName>
    <definedName name="Exchange_rates_applied" localSheetId="53">#REF!</definedName>
    <definedName name="Exchange_rates_applied" localSheetId="26">#REF!</definedName>
    <definedName name="Exchange_rates_applied" localSheetId="36">#REF!</definedName>
    <definedName name="Exchange_rates_applied" localSheetId="37">#REF!</definedName>
    <definedName name="Exchange_rates_applied" localSheetId="56">#REF!</definedName>
    <definedName name="Exchange_rates_applied" localSheetId="4">#REF!</definedName>
    <definedName name="Exchange_rates_applied" localSheetId="5">#REF!</definedName>
    <definedName name="Exchange_rates_applied" localSheetId="16">#REF!</definedName>
    <definedName name="Exchange_rates_applied" localSheetId="31">#REF!</definedName>
    <definedName name="Exchange_rates_applied" localSheetId="32">#REF!</definedName>
    <definedName name="Exchange_rates_applied" localSheetId="29">#REF!</definedName>
    <definedName name="Exchange_rates_applied" localSheetId="54">#REF!</definedName>
    <definedName name="Exchange_rates_applied" localSheetId="38">#REF!</definedName>
    <definedName name="Exchange_rates_applied" localSheetId="7">#REF!</definedName>
    <definedName name="Exchange_rates_applied" localSheetId="8">#REF!</definedName>
    <definedName name="Exchange_rates_applied" localSheetId="6">#REF!</definedName>
    <definedName name="Exchange_rates_applied" localSheetId="9">#REF!</definedName>
    <definedName name="Exchange_rates_applied" localSheetId="35">#REF!</definedName>
    <definedName name="Exchange_rates_applied">#REF!</definedName>
    <definedName name="_xlnm.Extract" localSheetId="40">#REF!</definedName>
    <definedName name="_xlnm.Extract" localSheetId="18">#REF!</definedName>
    <definedName name="_xlnm.Extract" localSheetId="12">#REF!</definedName>
    <definedName name="_xlnm.Extract" localSheetId="33">#REF!</definedName>
    <definedName name="_xlnm.Extract" localSheetId="34">#REF!</definedName>
    <definedName name="_xlnm.Extract" localSheetId="30">#REF!</definedName>
    <definedName name="_xlnm.Extract" localSheetId="53">#REF!</definedName>
    <definedName name="_xlnm.Extract" localSheetId="26">#REF!</definedName>
    <definedName name="_xlnm.Extract" localSheetId="36">#REF!</definedName>
    <definedName name="_xlnm.Extract" localSheetId="37">#REF!</definedName>
    <definedName name="_xlnm.Extract" localSheetId="56">#REF!</definedName>
    <definedName name="_xlnm.Extract" localSheetId="4">#REF!</definedName>
    <definedName name="_xlnm.Extract" localSheetId="5">#REF!</definedName>
    <definedName name="_xlnm.Extract" localSheetId="16">#REF!</definedName>
    <definedName name="_xlnm.Extract" localSheetId="31">#REF!</definedName>
    <definedName name="_xlnm.Extract" localSheetId="32">#REF!</definedName>
    <definedName name="_xlnm.Extract" localSheetId="29">#REF!</definedName>
    <definedName name="_xlnm.Extract" localSheetId="54">#REF!</definedName>
    <definedName name="_xlnm.Extract" localSheetId="38">#REF!</definedName>
    <definedName name="_xlnm.Extract" localSheetId="7">#REF!</definedName>
    <definedName name="_xlnm.Extract" localSheetId="8">#REF!</definedName>
    <definedName name="_xlnm.Extract" localSheetId="6">#REF!</definedName>
    <definedName name="_xlnm.Extract" localSheetId="9">#REF!</definedName>
    <definedName name="_xlnm.Extract" localSheetId="35">#REF!</definedName>
    <definedName name="_xlnm.Extract">#REF!</definedName>
    <definedName name="ff" localSheetId="40">[73]English!$B$162:$I$213</definedName>
    <definedName name="ff" localSheetId="33">[74]English!$B$162:$I$213</definedName>
    <definedName name="ff" localSheetId="34">[74]English!$B$162:$I$213</definedName>
    <definedName name="ff" localSheetId="30">[74]English!$B$162:$I$213</definedName>
    <definedName name="ff" localSheetId="53">[74]English!$B$162:$I$213</definedName>
    <definedName name="ff" localSheetId="36">[74]English!$B$162:$I$213</definedName>
    <definedName name="ff" localSheetId="37">[73]English!$B$162:$I$213</definedName>
    <definedName name="ff" localSheetId="56">[75]English!$B$162:$I$213</definedName>
    <definedName name="ff" localSheetId="31">[74]English!$B$162:$I$213</definedName>
    <definedName name="ff" localSheetId="32">[74]English!$B$162:$I$213</definedName>
    <definedName name="ff" localSheetId="29">[74]English!$B$162:$I$213</definedName>
    <definedName name="ff" localSheetId="54">[122]English!$B$162:$I$213</definedName>
    <definedName name="ff" localSheetId="7">[76]English!$B$162:$I$213</definedName>
    <definedName name="ff" localSheetId="8">[76]English!$B$162:$I$213</definedName>
    <definedName name="ff" localSheetId="6">[76]English!$B$162:$I$213</definedName>
    <definedName name="ff" localSheetId="35">[74]English!$B$162:$I$213</definedName>
    <definedName name="ff">[77]English!$B$162:$I$213</definedName>
    <definedName name="FI_EURO_V" localSheetId="40">[48]Sheet1!$C$13</definedName>
    <definedName name="FI_EURO_V" localSheetId="33">[49]Sheet1!$C$13</definedName>
    <definedName name="FI_EURO_V" localSheetId="34">[49]Sheet1!$C$13</definedName>
    <definedName name="FI_EURO_V" localSheetId="30">[49]Sheet1!$C$13</definedName>
    <definedName name="FI_EURO_V" localSheetId="53">[49]Sheet1!$C$13</definedName>
    <definedName name="FI_EURO_V" localSheetId="36">[49]Sheet1!$C$13</definedName>
    <definedName name="FI_EURO_V" localSheetId="37">[48]Sheet1!$C$13</definedName>
    <definedName name="FI_EURO_V" localSheetId="56">[50]Sheet1!$C$13</definedName>
    <definedName name="FI_EURO_V" localSheetId="31">[49]Sheet1!$C$13</definedName>
    <definedName name="FI_EURO_V" localSheetId="32">[49]Sheet1!$C$13</definedName>
    <definedName name="FI_EURO_V" localSheetId="29">[49]Sheet1!$C$13</definedName>
    <definedName name="FI_EURO_V" localSheetId="54">[117]Sheet1!$C$13</definedName>
    <definedName name="FI_EURO_V" localSheetId="7">[51]Sheet1!$C$13</definedName>
    <definedName name="FI_EURO_V" localSheetId="8">[51]Sheet1!$C$13</definedName>
    <definedName name="FI_EURO_V" localSheetId="6">[51]Sheet1!$C$13</definedName>
    <definedName name="FI_EURO_V" localSheetId="35">[49]Sheet1!$C$13</definedName>
    <definedName name="FI_EURO_V">[52]Sheet1!$C$13</definedName>
    <definedName name="FID" localSheetId="40">#REF!</definedName>
    <definedName name="FID" localSheetId="18">#REF!</definedName>
    <definedName name="FID" localSheetId="12">#REF!</definedName>
    <definedName name="FID" localSheetId="33">#REF!</definedName>
    <definedName name="FID" localSheetId="34">#REF!</definedName>
    <definedName name="FID" localSheetId="30">#REF!</definedName>
    <definedName name="FID" localSheetId="53">#REF!</definedName>
    <definedName name="FID" localSheetId="26">#REF!</definedName>
    <definedName name="FID" localSheetId="36">#REF!</definedName>
    <definedName name="FID" localSheetId="37">#REF!</definedName>
    <definedName name="FID" localSheetId="56">#REF!</definedName>
    <definedName name="FID" localSheetId="4">#REF!</definedName>
    <definedName name="FID" localSheetId="5">#REF!</definedName>
    <definedName name="FID" localSheetId="16">#REF!</definedName>
    <definedName name="FID" localSheetId="31">#REF!</definedName>
    <definedName name="FID" localSheetId="32">#REF!</definedName>
    <definedName name="FID" localSheetId="29">#REF!</definedName>
    <definedName name="FID" localSheetId="54">#REF!</definedName>
    <definedName name="FID" localSheetId="38">#REF!</definedName>
    <definedName name="FID" localSheetId="7">#REF!</definedName>
    <definedName name="FID" localSheetId="8">#REF!</definedName>
    <definedName name="FID" localSheetId="6">#REF!</definedName>
    <definedName name="FID" localSheetId="9">#REF!</definedName>
    <definedName name="FID" localSheetId="35">#REF!</definedName>
    <definedName name="FID">#REF!</definedName>
    <definedName name="fid_sosi" localSheetId="40">#REF!</definedName>
    <definedName name="fid_sosi" localSheetId="18">#REF!</definedName>
    <definedName name="fid_sosi" localSheetId="12">#REF!</definedName>
    <definedName name="fid_sosi" localSheetId="33">#REF!</definedName>
    <definedName name="fid_sosi" localSheetId="34">#REF!</definedName>
    <definedName name="fid_sosi" localSheetId="30">#REF!</definedName>
    <definedName name="fid_sosi" localSheetId="53">#REF!</definedName>
    <definedName name="fid_sosi" localSheetId="26">#REF!</definedName>
    <definedName name="fid_sosi" localSheetId="36">#REF!</definedName>
    <definedName name="fid_sosi" localSheetId="37">#REF!</definedName>
    <definedName name="fid_sosi" localSheetId="56">#REF!</definedName>
    <definedName name="fid_sosi" localSheetId="4">#REF!</definedName>
    <definedName name="fid_sosi" localSheetId="5">#REF!</definedName>
    <definedName name="fid_sosi" localSheetId="16">#REF!</definedName>
    <definedName name="fid_sosi" localSheetId="31">#REF!</definedName>
    <definedName name="fid_sosi" localSheetId="32">#REF!</definedName>
    <definedName name="fid_sosi" localSheetId="29">#REF!</definedName>
    <definedName name="fid_sosi" localSheetId="54">#REF!</definedName>
    <definedName name="fid_sosi" localSheetId="38">#REF!</definedName>
    <definedName name="fid_sosi" localSheetId="7">#REF!</definedName>
    <definedName name="fid_sosi" localSheetId="8">#REF!</definedName>
    <definedName name="fid_sosi" localSheetId="6">#REF!</definedName>
    <definedName name="fid_sosi" localSheetId="9">#REF!</definedName>
    <definedName name="fid_sosi" localSheetId="35">#REF!</definedName>
    <definedName name="fid_sosi">#REF!</definedName>
    <definedName name="FIM_1.kv." localSheetId="40">#REF!</definedName>
    <definedName name="FIM_1.kv." localSheetId="18">#REF!</definedName>
    <definedName name="FIM_1.kv." localSheetId="12">#REF!</definedName>
    <definedName name="FIM_1.kv." localSheetId="33">#REF!</definedName>
    <definedName name="FIM_1.kv." localSheetId="34">#REF!</definedName>
    <definedName name="FIM_1.kv." localSheetId="30">#REF!</definedName>
    <definedName name="FIM_1.kv." localSheetId="53">#REF!</definedName>
    <definedName name="FIM_1.kv." localSheetId="26">#REF!</definedName>
    <definedName name="FIM_1.kv." localSheetId="36">#REF!</definedName>
    <definedName name="FIM_1.kv." localSheetId="37">#REF!</definedName>
    <definedName name="FIM_1.kv." localSheetId="56">#REF!</definedName>
    <definedName name="FIM_1.kv." localSheetId="4">#REF!</definedName>
    <definedName name="FIM_1.kv." localSheetId="5">#REF!</definedName>
    <definedName name="FIM_1.kv." localSheetId="16">#REF!</definedName>
    <definedName name="FIM_1.kv." localSheetId="31">#REF!</definedName>
    <definedName name="FIM_1.kv." localSheetId="32">#REF!</definedName>
    <definedName name="FIM_1.kv." localSheetId="29">#REF!</definedName>
    <definedName name="FIM_1.kv." localSheetId="54">#REF!</definedName>
    <definedName name="FIM_1.kv." localSheetId="38">#REF!</definedName>
    <definedName name="FIM_1.kv." localSheetId="7">#REF!</definedName>
    <definedName name="FIM_1.kv." localSheetId="8">#REF!</definedName>
    <definedName name="FIM_1.kv." localSheetId="6">#REF!</definedName>
    <definedName name="FIM_1.kv." localSheetId="9">#REF!</definedName>
    <definedName name="FIM_1.kv." localSheetId="35">#REF!</definedName>
    <definedName name="FIM_1.kv.">#REF!</definedName>
    <definedName name="FIM_2.kv." localSheetId="40">#REF!</definedName>
    <definedName name="FIM_2.kv." localSheetId="18">#REF!</definedName>
    <definedName name="FIM_2.kv." localSheetId="12">#REF!</definedName>
    <definedName name="FIM_2.kv." localSheetId="33">#REF!</definedName>
    <definedName name="FIM_2.kv." localSheetId="34">#REF!</definedName>
    <definedName name="FIM_2.kv." localSheetId="30">#REF!</definedName>
    <definedName name="FIM_2.kv." localSheetId="53">#REF!</definedName>
    <definedName name="FIM_2.kv." localSheetId="26">#REF!</definedName>
    <definedName name="FIM_2.kv." localSheetId="36">#REF!</definedName>
    <definedName name="FIM_2.kv." localSheetId="37">#REF!</definedName>
    <definedName name="FIM_2.kv." localSheetId="56">#REF!</definedName>
    <definedName name="FIM_2.kv." localSheetId="4">#REF!</definedName>
    <definedName name="FIM_2.kv." localSheetId="5">#REF!</definedName>
    <definedName name="FIM_2.kv." localSheetId="16">#REF!</definedName>
    <definedName name="FIM_2.kv." localSheetId="31">#REF!</definedName>
    <definedName name="FIM_2.kv." localSheetId="32">#REF!</definedName>
    <definedName name="FIM_2.kv." localSheetId="29">#REF!</definedName>
    <definedName name="FIM_2.kv." localSheetId="54">#REF!</definedName>
    <definedName name="FIM_2.kv." localSheetId="38">#REF!</definedName>
    <definedName name="FIM_2.kv." localSheetId="7">#REF!</definedName>
    <definedName name="FIM_2.kv." localSheetId="8">#REF!</definedName>
    <definedName name="FIM_2.kv." localSheetId="6">#REF!</definedName>
    <definedName name="FIM_2.kv." localSheetId="9">#REF!</definedName>
    <definedName name="FIM_2.kv." localSheetId="35">#REF!</definedName>
    <definedName name="FIM_2.kv.">#REF!</definedName>
    <definedName name="FIM_3.kv." localSheetId="40">#REF!</definedName>
    <definedName name="FIM_3.kv." localSheetId="18">#REF!</definedName>
    <definedName name="FIM_3.kv." localSheetId="12">#REF!</definedName>
    <definedName name="FIM_3.kv." localSheetId="33">#REF!</definedName>
    <definedName name="FIM_3.kv." localSheetId="34">#REF!</definedName>
    <definedName name="FIM_3.kv." localSheetId="30">#REF!</definedName>
    <definedName name="FIM_3.kv." localSheetId="53">#REF!</definedName>
    <definedName name="FIM_3.kv." localSheetId="26">#REF!</definedName>
    <definedName name="FIM_3.kv." localSheetId="36">#REF!</definedName>
    <definedName name="FIM_3.kv." localSheetId="37">#REF!</definedName>
    <definedName name="FIM_3.kv." localSheetId="56">#REF!</definedName>
    <definedName name="FIM_3.kv." localSheetId="4">#REF!</definedName>
    <definedName name="FIM_3.kv." localSheetId="5">#REF!</definedName>
    <definedName name="FIM_3.kv." localSheetId="16">#REF!</definedName>
    <definedName name="FIM_3.kv." localSheetId="31">#REF!</definedName>
    <definedName name="FIM_3.kv." localSheetId="32">#REF!</definedName>
    <definedName name="FIM_3.kv." localSheetId="29">#REF!</definedName>
    <definedName name="FIM_3.kv." localSheetId="54">#REF!</definedName>
    <definedName name="FIM_3.kv." localSheetId="38">#REF!</definedName>
    <definedName name="FIM_3.kv." localSheetId="7">#REF!</definedName>
    <definedName name="FIM_3.kv." localSheetId="8">#REF!</definedName>
    <definedName name="FIM_3.kv." localSheetId="6">#REF!</definedName>
    <definedName name="FIM_3.kv." localSheetId="9">#REF!</definedName>
    <definedName name="FIM_3.kv." localSheetId="35">#REF!</definedName>
    <definedName name="FIM_3.kv.">#REF!</definedName>
    <definedName name="FIM_30.06." localSheetId="40">#REF!</definedName>
    <definedName name="FIM_30.06." localSheetId="18">#REF!</definedName>
    <definedName name="FIM_30.06." localSheetId="12">#REF!</definedName>
    <definedName name="FIM_30.06." localSheetId="33">#REF!</definedName>
    <definedName name="FIM_30.06." localSheetId="34">#REF!</definedName>
    <definedName name="FIM_30.06." localSheetId="30">#REF!</definedName>
    <definedName name="FIM_30.06." localSheetId="53">#REF!</definedName>
    <definedName name="FIM_30.06." localSheetId="26">#REF!</definedName>
    <definedName name="FIM_30.06." localSheetId="36">#REF!</definedName>
    <definedName name="FIM_30.06." localSheetId="37">#REF!</definedName>
    <definedName name="FIM_30.06." localSheetId="56">#REF!</definedName>
    <definedName name="FIM_30.06." localSheetId="4">#REF!</definedName>
    <definedName name="FIM_30.06." localSheetId="5">#REF!</definedName>
    <definedName name="FIM_30.06." localSheetId="16">#REF!</definedName>
    <definedName name="FIM_30.06." localSheetId="31">#REF!</definedName>
    <definedName name="FIM_30.06." localSheetId="32">#REF!</definedName>
    <definedName name="FIM_30.06." localSheetId="29">#REF!</definedName>
    <definedName name="FIM_30.06." localSheetId="54">#REF!</definedName>
    <definedName name="FIM_30.06." localSheetId="38">#REF!</definedName>
    <definedName name="FIM_30.06." localSheetId="7">#REF!</definedName>
    <definedName name="FIM_30.06." localSheetId="8">#REF!</definedName>
    <definedName name="FIM_30.06." localSheetId="6">#REF!</definedName>
    <definedName name="FIM_30.06." localSheetId="9">#REF!</definedName>
    <definedName name="FIM_30.06." localSheetId="35">#REF!</definedName>
    <definedName name="FIM_30.06.">#REF!</definedName>
    <definedName name="FIM_30.09." localSheetId="40">#REF!</definedName>
    <definedName name="FIM_30.09." localSheetId="18">#REF!</definedName>
    <definedName name="FIM_30.09." localSheetId="12">#REF!</definedName>
    <definedName name="FIM_30.09." localSheetId="33">#REF!</definedName>
    <definedName name="FIM_30.09." localSheetId="34">#REF!</definedName>
    <definedName name="FIM_30.09." localSheetId="30">#REF!</definedName>
    <definedName name="FIM_30.09." localSheetId="53">#REF!</definedName>
    <definedName name="FIM_30.09." localSheetId="26">#REF!</definedName>
    <definedName name="FIM_30.09." localSheetId="36">#REF!</definedName>
    <definedName name="FIM_30.09." localSheetId="37">#REF!</definedName>
    <definedName name="FIM_30.09." localSheetId="56">#REF!</definedName>
    <definedName name="FIM_30.09." localSheetId="4">#REF!</definedName>
    <definedName name="FIM_30.09." localSheetId="5">#REF!</definedName>
    <definedName name="FIM_30.09." localSheetId="16">#REF!</definedName>
    <definedName name="FIM_30.09." localSheetId="31">#REF!</definedName>
    <definedName name="FIM_30.09." localSheetId="32">#REF!</definedName>
    <definedName name="FIM_30.09." localSheetId="29">#REF!</definedName>
    <definedName name="FIM_30.09." localSheetId="54">#REF!</definedName>
    <definedName name="FIM_30.09." localSheetId="38">#REF!</definedName>
    <definedName name="FIM_30.09." localSheetId="7">#REF!</definedName>
    <definedName name="FIM_30.09." localSheetId="8">#REF!</definedName>
    <definedName name="FIM_30.09." localSheetId="6">#REF!</definedName>
    <definedName name="FIM_30.09." localSheetId="9">#REF!</definedName>
    <definedName name="FIM_30.09." localSheetId="35">#REF!</definedName>
    <definedName name="FIM_30.09.">#REF!</definedName>
    <definedName name="FIM_31.03." localSheetId="40">#REF!</definedName>
    <definedName name="FIM_31.03." localSheetId="18">#REF!</definedName>
    <definedName name="FIM_31.03." localSheetId="12">#REF!</definedName>
    <definedName name="FIM_31.03." localSheetId="33">#REF!</definedName>
    <definedName name="FIM_31.03." localSheetId="34">#REF!</definedName>
    <definedName name="FIM_31.03." localSheetId="30">#REF!</definedName>
    <definedName name="FIM_31.03." localSheetId="53">#REF!</definedName>
    <definedName name="FIM_31.03." localSheetId="26">#REF!</definedName>
    <definedName name="FIM_31.03." localSheetId="36">#REF!</definedName>
    <definedName name="FIM_31.03." localSheetId="37">#REF!</definedName>
    <definedName name="FIM_31.03." localSheetId="56">#REF!</definedName>
    <definedName name="FIM_31.03." localSheetId="4">#REF!</definedName>
    <definedName name="FIM_31.03." localSheetId="5">#REF!</definedName>
    <definedName name="FIM_31.03." localSheetId="16">#REF!</definedName>
    <definedName name="FIM_31.03." localSheetId="31">#REF!</definedName>
    <definedName name="FIM_31.03." localSheetId="32">#REF!</definedName>
    <definedName name="FIM_31.03." localSheetId="29">#REF!</definedName>
    <definedName name="FIM_31.03." localSheetId="54">#REF!</definedName>
    <definedName name="FIM_31.03." localSheetId="38">#REF!</definedName>
    <definedName name="FIM_31.03." localSheetId="7">#REF!</definedName>
    <definedName name="FIM_31.03." localSheetId="8">#REF!</definedName>
    <definedName name="FIM_31.03." localSheetId="6">#REF!</definedName>
    <definedName name="FIM_31.03." localSheetId="9">#REF!</definedName>
    <definedName name="FIM_31.03." localSheetId="35">#REF!</definedName>
    <definedName name="FIM_31.03.">#REF!</definedName>
    <definedName name="FIM_4.kv." localSheetId="40">#REF!</definedName>
    <definedName name="FIM_4.kv." localSheetId="18">#REF!</definedName>
    <definedName name="FIM_4.kv." localSheetId="12">#REF!</definedName>
    <definedName name="FIM_4.kv." localSheetId="33">#REF!</definedName>
    <definedName name="FIM_4.kv." localSheetId="34">#REF!</definedName>
    <definedName name="FIM_4.kv." localSheetId="30">#REF!</definedName>
    <definedName name="FIM_4.kv." localSheetId="53">#REF!</definedName>
    <definedName name="FIM_4.kv." localSheetId="26">#REF!</definedName>
    <definedName name="FIM_4.kv." localSheetId="36">#REF!</definedName>
    <definedName name="FIM_4.kv." localSheetId="37">#REF!</definedName>
    <definedName name="FIM_4.kv." localSheetId="56">#REF!</definedName>
    <definedName name="FIM_4.kv." localSheetId="4">#REF!</definedName>
    <definedName name="FIM_4.kv." localSheetId="5">#REF!</definedName>
    <definedName name="FIM_4.kv." localSheetId="16">#REF!</definedName>
    <definedName name="FIM_4.kv." localSheetId="31">#REF!</definedName>
    <definedName name="FIM_4.kv." localSheetId="32">#REF!</definedName>
    <definedName name="FIM_4.kv." localSheetId="29">#REF!</definedName>
    <definedName name="FIM_4.kv." localSheetId="54">#REF!</definedName>
    <definedName name="FIM_4.kv." localSheetId="38">#REF!</definedName>
    <definedName name="FIM_4.kv." localSheetId="7">#REF!</definedName>
    <definedName name="FIM_4.kv." localSheetId="8">#REF!</definedName>
    <definedName name="FIM_4.kv." localSheetId="6">#REF!</definedName>
    <definedName name="FIM_4.kv." localSheetId="9">#REF!</definedName>
    <definedName name="FIM_4.kv." localSheetId="35">#REF!</definedName>
    <definedName name="FIM_4.kv.">#REF!</definedName>
    <definedName name="FIM_balansdagskurs" localSheetId="40">[53]Forecast!$D$27</definedName>
    <definedName name="FIM_balansdagskurs" localSheetId="33">[54]Forecast!$D$27</definedName>
    <definedName name="FIM_balansdagskurs" localSheetId="34">[54]Forecast!$D$27</definedName>
    <definedName name="FIM_balansdagskurs" localSheetId="30">[54]Forecast!$D$27</definedName>
    <definedName name="FIM_balansdagskurs" localSheetId="53">[54]Forecast!$D$27</definedName>
    <definedName name="FIM_balansdagskurs" localSheetId="36">[54]Forecast!$D$27</definedName>
    <definedName name="FIM_balansdagskurs" localSheetId="37">[53]Forecast!$D$27</definedName>
    <definedName name="FIM_balansdagskurs" localSheetId="56">[55]Forecast!$D$27</definedName>
    <definedName name="FIM_balansdagskurs" localSheetId="31">[54]Forecast!$D$27</definedName>
    <definedName name="FIM_balansdagskurs" localSheetId="32">[54]Forecast!$D$27</definedName>
    <definedName name="FIM_balansdagskurs" localSheetId="29">[54]Forecast!$D$27</definedName>
    <definedName name="FIM_balansdagskurs" localSheetId="54">[118]Forecast!$D$27</definedName>
    <definedName name="FIM_balansdagskurs" localSheetId="7">[56]Forecast!$D$27</definedName>
    <definedName name="FIM_balansdagskurs" localSheetId="8">[56]Forecast!$D$27</definedName>
    <definedName name="FIM_balansdagskurs" localSheetId="6">[56]Forecast!$D$27</definedName>
    <definedName name="FIM_balansdagskurs" localSheetId="35">[54]Forecast!$D$27</definedName>
    <definedName name="FIM_balansdagskurs">[57]Forecast!$D$27</definedName>
    <definedName name="FIM_genomsnittskurs" localSheetId="40">[53]Forecast!$D$28</definedName>
    <definedName name="FIM_genomsnittskurs" localSheetId="33">[54]Forecast!$D$28</definedName>
    <definedName name="FIM_genomsnittskurs" localSheetId="34">[54]Forecast!$D$28</definedName>
    <definedName name="FIM_genomsnittskurs" localSheetId="30">[54]Forecast!$D$28</definedName>
    <definedName name="FIM_genomsnittskurs" localSheetId="53">[54]Forecast!$D$28</definedName>
    <definedName name="FIM_genomsnittskurs" localSheetId="36">[54]Forecast!$D$28</definedName>
    <definedName name="FIM_genomsnittskurs" localSheetId="37">[53]Forecast!$D$28</definedName>
    <definedName name="FIM_genomsnittskurs" localSheetId="56">[55]Forecast!$D$28</definedName>
    <definedName name="FIM_genomsnittskurs" localSheetId="31">[54]Forecast!$D$28</definedName>
    <definedName name="FIM_genomsnittskurs" localSheetId="32">[54]Forecast!$D$28</definedName>
    <definedName name="FIM_genomsnittskurs" localSheetId="29">[54]Forecast!$D$28</definedName>
    <definedName name="FIM_genomsnittskurs" localSheetId="54">[118]Forecast!$D$28</definedName>
    <definedName name="FIM_genomsnittskurs" localSheetId="7">[56]Forecast!$D$28</definedName>
    <definedName name="FIM_genomsnittskurs" localSheetId="8">[56]Forecast!$D$28</definedName>
    <definedName name="FIM_genomsnittskurs" localSheetId="6">[56]Forecast!$D$28</definedName>
    <definedName name="FIM_genomsnittskurs" localSheetId="35">[54]Forecast!$D$28</definedName>
    <definedName name="FIM_genomsnittskurs">[57]Forecast!$D$28</definedName>
    <definedName name="FIM_investeringskurs" localSheetId="40">[53]Forecast!$D$24</definedName>
    <definedName name="FIM_investeringskurs" localSheetId="33">[54]Forecast!$D$24</definedName>
    <definedName name="FIM_investeringskurs" localSheetId="34">[54]Forecast!$D$24</definedName>
    <definedName name="FIM_investeringskurs" localSheetId="30">[54]Forecast!$D$24</definedName>
    <definedName name="FIM_investeringskurs" localSheetId="53">[54]Forecast!$D$24</definedName>
    <definedName name="FIM_investeringskurs" localSheetId="36">[54]Forecast!$D$24</definedName>
    <definedName name="FIM_investeringskurs" localSheetId="37">[53]Forecast!$D$24</definedName>
    <definedName name="FIM_investeringskurs" localSheetId="56">[55]Forecast!$D$24</definedName>
    <definedName name="FIM_investeringskurs" localSheetId="31">[54]Forecast!$D$24</definedName>
    <definedName name="FIM_investeringskurs" localSheetId="32">[54]Forecast!$D$24</definedName>
    <definedName name="FIM_investeringskurs" localSheetId="29">[54]Forecast!$D$24</definedName>
    <definedName name="FIM_investeringskurs" localSheetId="54">[118]Forecast!$D$24</definedName>
    <definedName name="FIM_investeringskurs" localSheetId="7">[56]Forecast!$D$24</definedName>
    <definedName name="FIM_investeringskurs" localSheetId="8">[56]Forecast!$D$24</definedName>
    <definedName name="FIM_investeringskurs" localSheetId="6">[56]Forecast!$D$24</definedName>
    <definedName name="FIM_investeringskurs" localSheetId="35">[54]Forecast!$D$24</definedName>
    <definedName name="FIM_investeringskurs">[57]Forecast!$D$24</definedName>
    <definedName name="FIM_Investeringskurs_950405" localSheetId="40">[53]Forecast!#REF!</definedName>
    <definedName name="FIM_Investeringskurs_950405" localSheetId="33">[54]Forecast!#REF!</definedName>
    <definedName name="FIM_Investeringskurs_950405" localSheetId="34">[54]Forecast!#REF!</definedName>
    <definedName name="FIM_Investeringskurs_950405" localSheetId="30">[54]Forecast!#REF!</definedName>
    <definedName name="FIM_Investeringskurs_950405" localSheetId="53">[54]Forecast!#REF!</definedName>
    <definedName name="FIM_Investeringskurs_950405" localSheetId="36">[54]Forecast!#REF!</definedName>
    <definedName name="FIM_Investeringskurs_950405" localSheetId="37">[53]Forecast!#REF!</definedName>
    <definedName name="FIM_Investeringskurs_950405" localSheetId="56">[55]Forecast!#REF!</definedName>
    <definedName name="FIM_Investeringskurs_950405" localSheetId="4">[54]Forecast!#REF!</definedName>
    <definedName name="FIM_Investeringskurs_950405" localSheetId="5">[54]Forecast!#REF!</definedName>
    <definedName name="FIM_Investeringskurs_950405" localSheetId="31">[54]Forecast!#REF!</definedName>
    <definedName name="FIM_Investeringskurs_950405" localSheetId="32">[54]Forecast!#REF!</definedName>
    <definedName name="FIM_Investeringskurs_950405" localSheetId="29">[54]Forecast!#REF!</definedName>
    <definedName name="FIM_Investeringskurs_950405" localSheetId="54">[118]Forecast!#REF!</definedName>
    <definedName name="FIM_Investeringskurs_950405" localSheetId="38">[57]Forecast!#REF!</definedName>
    <definedName name="FIM_Investeringskurs_950405" localSheetId="7">[56]Forecast!#REF!</definedName>
    <definedName name="FIM_Investeringskurs_950405" localSheetId="8">[56]Forecast!#REF!</definedName>
    <definedName name="FIM_Investeringskurs_950405" localSheetId="6">[56]Forecast!#REF!</definedName>
    <definedName name="FIM_Investeringskurs_950405" localSheetId="35">[54]Forecast!#REF!</definedName>
    <definedName name="FIM_Investeringskurs_950405">[57]Forecast!#REF!</definedName>
    <definedName name="FIM_Investeringskurs_951109" localSheetId="40">[53]Forecast!#REF!</definedName>
    <definedName name="FIM_Investeringskurs_951109" localSheetId="33">[54]Forecast!#REF!</definedName>
    <definedName name="FIM_Investeringskurs_951109" localSheetId="34">[54]Forecast!#REF!</definedName>
    <definedName name="FIM_Investeringskurs_951109" localSheetId="30">[54]Forecast!#REF!</definedName>
    <definedName name="FIM_Investeringskurs_951109" localSheetId="53">[54]Forecast!#REF!</definedName>
    <definedName name="FIM_Investeringskurs_951109" localSheetId="36">[54]Forecast!#REF!</definedName>
    <definedName name="FIM_Investeringskurs_951109" localSheetId="37">[53]Forecast!#REF!</definedName>
    <definedName name="FIM_Investeringskurs_951109" localSheetId="56">[55]Forecast!#REF!</definedName>
    <definedName name="FIM_Investeringskurs_951109" localSheetId="4">[54]Forecast!#REF!</definedName>
    <definedName name="FIM_Investeringskurs_951109" localSheetId="5">[54]Forecast!#REF!</definedName>
    <definedName name="FIM_Investeringskurs_951109" localSheetId="31">[54]Forecast!#REF!</definedName>
    <definedName name="FIM_Investeringskurs_951109" localSheetId="32">[54]Forecast!#REF!</definedName>
    <definedName name="FIM_Investeringskurs_951109" localSheetId="29">[54]Forecast!#REF!</definedName>
    <definedName name="FIM_Investeringskurs_951109" localSheetId="54">[118]Forecast!#REF!</definedName>
    <definedName name="FIM_Investeringskurs_951109" localSheetId="38">[57]Forecast!#REF!</definedName>
    <definedName name="FIM_Investeringskurs_951109" localSheetId="7">[56]Forecast!#REF!</definedName>
    <definedName name="FIM_Investeringskurs_951109" localSheetId="8">[56]Forecast!#REF!</definedName>
    <definedName name="FIM_Investeringskurs_951109" localSheetId="6">[56]Forecast!#REF!</definedName>
    <definedName name="FIM_Investeringskurs_951109" localSheetId="35">[54]Forecast!#REF!</definedName>
    <definedName name="FIM_Investeringskurs_951109">[57]Forecast!#REF!</definedName>
    <definedName name="FIM_Investeringskurs_AÄtillskott" localSheetId="40">[53]Forecast!$D$25</definedName>
    <definedName name="FIM_Investeringskurs_AÄtillskott" localSheetId="33">[54]Forecast!$D$25</definedName>
    <definedName name="FIM_Investeringskurs_AÄtillskott" localSheetId="34">[54]Forecast!$D$25</definedName>
    <definedName name="FIM_Investeringskurs_AÄtillskott" localSheetId="30">[54]Forecast!$D$25</definedName>
    <definedName name="FIM_Investeringskurs_AÄtillskott" localSheetId="53">[54]Forecast!$D$25</definedName>
    <definedName name="FIM_Investeringskurs_AÄtillskott" localSheetId="36">[54]Forecast!$D$25</definedName>
    <definedName name="FIM_Investeringskurs_AÄtillskott" localSheetId="37">[53]Forecast!$D$25</definedName>
    <definedName name="FIM_Investeringskurs_AÄtillskott" localSheetId="56">[55]Forecast!$D$25</definedName>
    <definedName name="FIM_Investeringskurs_AÄtillskott" localSheetId="31">[54]Forecast!$D$25</definedName>
    <definedName name="FIM_Investeringskurs_AÄtillskott" localSheetId="32">[54]Forecast!$D$25</definedName>
    <definedName name="FIM_Investeringskurs_AÄtillskott" localSheetId="29">[54]Forecast!$D$25</definedName>
    <definedName name="FIM_Investeringskurs_AÄtillskott" localSheetId="54">[118]Forecast!$D$25</definedName>
    <definedName name="FIM_Investeringskurs_AÄtillskott" localSheetId="7">[56]Forecast!$D$25</definedName>
    <definedName name="FIM_Investeringskurs_AÄtillskott" localSheetId="8">[56]Forecast!$D$25</definedName>
    <definedName name="FIM_Investeringskurs_AÄtillskott" localSheetId="6">[56]Forecast!$D$25</definedName>
    <definedName name="FIM_Investeringskurs_AÄtillskott" localSheetId="35">[54]Forecast!$D$25</definedName>
    <definedName name="FIM_Investeringskurs_AÄtillskott">[57]Forecast!$D$25</definedName>
    <definedName name="FIM_Primo" localSheetId="40">#REF!</definedName>
    <definedName name="FIM_Primo" localSheetId="18">#REF!</definedName>
    <definedName name="FIM_Primo" localSheetId="12">#REF!</definedName>
    <definedName name="FIM_Primo" localSheetId="33">#REF!</definedName>
    <definedName name="FIM_Primo" localSheetId="34">#REF!</definedName>
    <definedName name="FIM_Primo" localSheetId="30">#REF!</definedName>
    <definedName name="FIM_Primo" localSheetId="53">#REF!</definedName>
    <definedName name="FIM_Primo" localSheetId="26">#REF!</definedName>
    <definedName name="FIM_Primo" localSheetId="36">#REF!</definedName>
    <definedName name="FIM_Primo" localSheetId="37">#REF!</definedName>
    <definedName name="FIM_Primo" localSheetId="56">#REF!</definedName>
    <definedName name="FIM_Primo" localSheetId="4">#REF!</definedName>
    <definedName name="FIM_Primo" localSheetId="5">#REF!</definedName>
    <definedName name="FIM_Primo" localSheetId="16">#REF!</definedName>
    <definedName name="FIM_Primo" localSheetId="31">#REF!</definedName>
    <definedName name="FIM_Primo" localSheetId="32">#REF!</definedName>
    <definedName name="FIM_Primo" localSheetId="29">#REF!</definedName>
    <definedName name="FIM_Primo" localSheetId="54">#REF!</definedName>
    <definedName name="FIM_Primo" localSheetId="38">#REF!</definedName>
    <definedName name="FIM_Primo" localSheetId="7">#REF!</definedName>
    <definedName name="FIM_Primo" localSheetId="8">#REF!</definedName>
    <definedName name="FIM_Primo" localSheetId="6">#REF!</definedName>
    <definedName name="FIM_Primo" localSheetId="9">#REF!</definedName>
    <definedName name="FIM_Primo" localSheetId="35">#REF!</definedName>
    <definedName name="FIM_Primo">#REF!</definedName>
    <definedName name="FIM_Ultimo" localSheetId="40">#REF!</definedName>
    <definedName name="FIM_Ultimo" localSheetId="18">#REF!</definedName>
    <definedName name="FIM_Ultimo" localSheetId="12">#REF!</definedName>
    <definedName name="FIM_Ultimo" localSheetId="33">#REF!</definedName>
    <definedName name="FIM_Ultimo" localSheetId="34">#REF!</definedName>
    <definedName name="FIM_Ultimo" localSheetId="30">#REF!</definedName>
    <definedName name="FIM_Ultimo" localSheetId="53">#REF!</definedName>
    <definedName name="FIM_Ultimo" localSheetId="26">#REF!</definedName>
    <definedName name="FIM_Ultimo" localSheetId="36">#REF!</definedName>
    <definedName name="FIM_Ultimo" localSheetId="37">#REF!</definedName>
    <definedName name="FIM_Ultimo" localSheetId="56">#REF!</definedName>
    <definedName name="FIM_Ultimo" localSheetId="4">#REF!</definedName>
    <definedName name="FIM_Ultimo" localSheetId="5">#REF!</definedName>
    <definedName name="FIM_Ultimo" localSheetId="16">#REF!</definedName>
    <definedName name="FIM_Ultimo" localSheetId="31">#REF!</definedName>
    <definedName name="FIM_Ultimo" localSheetId="32">#REF!</definedName>
    <definedName name="FIM_Ultimo" localSheetId="29">#REF!</definedName>
    <definedName name="FIM_Ultimo" localSheetId="54">#REF!</definedName>
    <definedName name="FIM_Ultimo" localSheetId="38">#REF!</definedName>
    <definedName name="FIM_Ultimo" localSheetId="7">#REF!</definedName>
    <definedName name="FIM_Ultimo" localSheetId="8">#REF!</definedName>
    <definedName name="FIM_Ultimo" localSheetId="6">#REF!</definedName>
    <definedName name="FIM_Ultimo" localSheetId="9">#REF!</definedName>
    <definedName name="FIM_Ultimo" localSheetId="35">#REF!</definedName>
    <definedName name="FIM_Ultimo">#REF!</definedName>
    <definedName name="Finland" localSheetId="40">[43]Sheet1!$C$18</definedName>
    <definedName name="Finland" localSheetId="33">[44]Sheet1!$C$18</definedName>
    <definedName name="Finland" localSheetId="34">[44]Sheet1!$C$18</definedName>
    <definedName name="Finland" localSheetId="30">[44]Sheet1!$C$18</definedName>
    <definedName name="Finland" localSheetId="53">[44]Sheet1!$C$18</definedName>
    <definedName name="Finland" localSheetId="36">[44]Sheet1!$C$18</definedName>
    <definedName name="Finland" localSheetId="37">[43]Sheet1!$C$18</definedName>
    <definedName name="Finland" localSheetId="56">[45]Sheet1!$C$18</definedName>
    <definedName name="Finland" localSheetId="31">[44]Sheet1!$C$18</definedName>
    <definedName name="Finland" localSheetId="32">[44]Sheet1!$C$18</definedName>
    <definedName name="Finland" localSheetId="29">[44]Sheet1!$C$18</definedName>
    <definedName name="Finland" localSheetId="54">[116]Sheet1!$C$18</definedName>
    <definedName name="Finland" localSheetId="7">[46]Sheet1!$C$18</definedName>
    <definedName name="Finland" localSheetId="8">[46]Sheet1!$C$18</definedName>
    <definedName name="Finland" localSheetId="6">[46]Sheet1!$C$18</definedName>
    <definedName name="Finland" localSheetId="35">[44]Sheet1!$C$18</definedName>
    <definedName name="Finland">[47]Sheet1!$C$18</definedName>
    <definedName name="GBP_1.kv." localSheetId="40">#REF!</definedName>
    <definedName name="GBP_1.kv." localSheetId="18">#REF!</definedName>
    <definedName name="GBP_1.kv." localSheetId="12">#REF!</definedName>
    <definedName name="GBP_1.kv." localSheetId="33">#REF!</definedName>
    <definedName name="GBP_1.kv." localSheetId="34">#REF!</definedName>
    <definedName name="GBP_1.kv." localSheetId="30">#REF!</definedName>
    <definedName name="GBP_1.kv." localSheetId="53">#REF!</definedName>
    <definedName name="GBP_1.kv." localSheetId="26">#REF!</definedName>
    <definedName name="GBP_1.kv." localSheetId="36">#REF!</definedName>
    <definedName name="GBP_1.kv." localSheetId="37">#REF!</definedName>
    <definedName name="GBP_1.kv." localSheetId="56">#REF!</definedName>
    <definedName name="GBP_1.kv." localSheetId="4">#REF!</definedName>
    <definedName name="GBP_1.kv." localSheetId="5">#REF!</definedName>
    <definedName name="GBP_1.kv." localSheetId="16">#REF!</definedName>
    <definedName name="GBP_1.kv." localSheetId="31">#REF!</definedName>
    <definedName name="GBP_1.kv." localSheetId="32">#REF!</definedName>
    <definedName name="GBP_1.kv." localSheetId="29">#REF!</definedName>
    <definedName name="GBP_1.kv." localSheetId="54">#REF!</definedName>
    <definedName name="GBP_1.kv." localSheetId="38">#REF!</definedName>
    <definedName name="GBP_1.kv." localSheetId="7">#REF!</definedName>
    <definedName name="GBP_1.kv." localSheetId="8">#REF!</definedName>
    <definedName name="GBP_1.kv." localSheetId="6">#REF!</definedName>
    <definedName name="GBP_1.kv." localSheetId="9">#REF!</definedName>
    <definedName name="GBP_1.kv." localSheetId="35">#REF!</definedName>
    <definedName name="GBP_1.kv.">#REF!</definedName>
    <definedName name="GBP_2.kv." localSheetId="40">#REF!</definedName>
    <definedName name="GBP_2.kv." localSheetId="18">#REF!</definedName>
    <definedName name="GBP_2.kv." localSheetId="12">#REF!</definedName>
    <definedName name="GBP_2.kv." localSheetId="33">#REF!</definedName>
    <definedName name="GBP_2.kv." localSheetId="34">#REF!</definedName>
    <definedName name="GBP_2.kv." localSheetId="30">#REF!</definedName>
    <definedName name="GBP_2.kv." localSheetId="53">#REF!</definedName>
    <definedName name="GBP_2.kv." localSheetId="26">#REF!</definedName>
    <definedName name="GBP_2.kv." localSheetId="36">#REF!</definedName>
    <definedName name="GBP_2.kv." localSheetId="37">#REF!</definedName>
    <definedName name="GBP_2.kv." localSheetId="56">#REF!</definedName>
    <definedName name="GBP_2.kv." localSheetId="4">#REF!</definedName>
    <definedName name="GBP_2.kv." localSheetId="5">#REF!</definedName>
    <definedName name="GBP_2.kv." localSheetId="16">#REF!</definedName>
    <definedName name="GBP_2.kv." localSheetId="31">#REF!</definedName>
    <definedName name="GBP_2.kv." localSheetId="32">#REF!</definedName>
    <definedName name="GBP_2.kv." localSheetId="29">#REF!</definedName>
    <definedName name="GBP_2.kv." localSheetId="54">#REF!</definedName>
    <definedName name="GBP_2.kv." localSheetId="38">#REF!</definedName>
    <definedName name="GBP_2.kv." localSheetId="7">#REF!</definedName>
    <definedName name="GBP_2.kv." localSheetId="8">#REF!</definedName>
    <definedName name="GBP_2.kv." localSheetId="6">#REF!</definedName>
    <definedName name="GBP_2.kv." localSheetId="9">#REF!</definedName>
    <definedName name="GBP_2.kv." localSheetId="35">#REF!</definedName>
    <definedName name="GBP_2.kv.">#REF!</definedName>
    <definedName name="GBP_3.kv." localSheetId="40">#REF!</definedName>
    <definedName name="GBP_3.kv." localSheetId="18">#REF!</definedName>
    <definedName name="GBP_3.kv." localSheetId="12">#REF!</definedName>
    <definedName name="GBP_3.kv." localSheetId="33">#REF!</definedName>
    <definedName name="GBP_3.kv." localSheetId="34">#REF!</definedName>
    <definedName name="GBP_3.kv." localSheetId="30">#REF!</definedName>
    <definedName name="GBP_3.kv." localSheetId="53">#REF!</definedName>
    <definedName name="GBP_3.kv." localSheetId="26">#REF!</definedName>
    <definedName name="GBP_3.kv." localSheetId="36">#REF!</definedName>
    <definedName name="GBP_3.kv." localSheetId="37">#REF!</definedName>
    <definedName name="GBP_3.kv." localSheetId="56">#REF!</definedName>
    <definedName name="GBP_3.kv." localSheetId="4">#REF!</definedName>
    <definedName name="GBP_3.kv." localSheetId="5">#REF!</definedName>
    <definedName name="GBP_3.kv." localSheetId="16">#REF!</definedName>
    <definedName name="GBP_3.kv." localSheetId="31">#REF!</definedName>
    <definedName name="GBP_3.kv." localSheetId="32">#REF!</definedName>
    <definedName name="GBP_3.kv." localSheetId="29">#REF!</definedName>
    <definedName name="GBP_3.kv." localSheetId="54">#REF!</definedName>
    <definedName name="GBP_3.kv." localSheetId="38">#REF!</definedName>
    <definedName name="GBP_3.kv." localSheetId="7">#REF!</definedName>
    <definedName name="GBP_3.kv." localSheetId="8">#REF!</definedName>
    <definedName name="GBP_3.kv." localSheetId="6">#REF!</definedName>
    <definedName name="GBP_3.kv." localSheetId="9">#REF!</definedName>
    <definedName name="GBP_3.kv." localSheetId="35">#REF!</definedName>
    <definedName name="GBP_3.kv.">#REF!</definedName>
    <definedName name="GBP_30.06." localSheetId="40">#REF!</definedName>
    <definedName name="GBP_30.06." localSheetId="18">#REF!</definedName>
    <definedName name="GBP_30.06." localSheetId="12">#REF!</definedName>
    <definedName name="GBP_30.06." localSheetId="33">#REF!</definedName>
    <definedName name="GBP_30.06." localSheetId="34">#REF!</definedName>
    <definedName name="GBP_30.06." localSheetId="30">#REF!</definedName>
    <definedName name="GBP_30.06." localSheetId="53">#REF!</definedName>
    <definedName name="GBP_30.06." localSheetId="26">#REF!</definedName>
    <definedName name="GBP_30.06." localSheetId="36">#REF!</definedName>
    <definedName name="GBP_30.06." localSheetId="37">#REF!</definedName>
    <definedName name="GBP_30.06." localSheetId="56">#REF!</definedName>
    <definedName name="GBP_30.06." localSheetId="4">#REF!</definedName>
    <definedName name="GBP_30.06." localSheetId="5">#REF!</definedName>
    <definedName name="GBP_30.06." localSheetId="16">#REF!</definedName>
    <definedName name="GBP_30.06." localSheetId="31">#REF!</definedName>
    <definedName name="GBP_30.06." localSheetId="32">#REF!</definedName>
    <definedName name="GBP_30.06." localSheetId="29">#REF!</definedName>
    <definedName name="GBP_30.06." localSheetId="54">#REF!</definedName>
    <definedName name="GBP_30.06." localSheetId="38">#REF!</definedName>
    <definedName name="GBP_30.06." localSheetId="7">#REF!</definedName>
    <definedName name="GBP_30.06." localSheetId="8">#REF!</definedName>
    <definedName name="GBP_30.06." localSheetId="6">#REF!</definedName>
    <definedName name="GBP_30.06." localSheetId="9">#REF!</definedName>
    <definedName name="GBP_30.06." localSheetId="35">#REF!</definedName>
    <definedName name="GBP_30.06.">#REF!</definedName>
    <definedName name="GBP_30.09." localSheetId="40">#REF!</definedName>
    <definedName name="GBP_30.09." localSheetId="18">#REF!</definedName>
    <definedName name="GBP_30.09." localSheetId="12">#REF!</definedName>
    <definedName name="GBP_30.09." localSheetId="33">#REF!</definedName>
    <definedName name="GBP_30.09." localSheetId="34">#REF!</definedName>
    <definedName name="GBP_30.09." localSheetId="30">#REF!</definedName>
    <definedName name="GBP_30.09." localSheetId="53">#REF!</definedName>
    <definedName name="GBP_30.09." localSheetId="26">#REF!</definedName>
    <definedName name="GBP_30.09." localSheetId="36">#REF!</definedName>
    <definedName name="GBP_30.09." localSheetId="37">#REF!</definedName>
    <definedName name="GBP_30.09." localSheetId="56">#REF!</definedName>
    <definedName name="GBP_30.09." localSheetId="4">#REF!</definedName>
    <definedName name="GBP_30.09." localSheetId="5">#REF!</definedName>
    <definedName name="GBP_30.09." localSheetId="16">#REF!</definedName>
    <definedName name="GBP_30.09." localSheetId="31">#REF!</definedName>
    <definedName name="GBP_30.09." localSheetId="32">#REF!</definedName>
    <definedName name="GBP_30.09." localSheetId="29">#REF!</definedName>
    <definedName name="GBP_30.09." localSheetId="54">#REF!</definedName>
    <definedName name="GBP_30.09." localSheetId="38">#REF!</definedName>
    <definedName name="GBP_30.09." localSheetId="7">#REF!</definedName>
    <definedName name="GBP_30.09." localSheetId="8">#REF!</definedName>
    <definedName name="GBP_30.09." localSheetId="6">#REF!</definedName>
    <definedName name="GBP_30.09." localSheetId="9">#REF!</definedName>
    <definedName name="GBP_30.09." localSheetId="35">#REF!</definedName>
    <definedName name="GBP_30.09.">#REF!</definedName>
    <definedName name="GBP_31.03." localSheetId="40">#REF!</definedName>
    <definedName name="GBP_31.03." localSheetId="18">#REF!</definedName>
    <definedName name="GBP_31.03." localSheetId="12">#REF!</definedName>
    <definedName name="GBP_31.03." localSheetId="33">#REF!</definedName>
    <definedName name="GBP_31.03." localSheetId="34">#REF!</definedName>
    <definedName name="GBP_31.03." localSheetId="30">#REF!</definedName>
    <definedName name="GBP_31.03." localSheetId="53">#REF!</definedName>
    <definedName name="GBP_31.03." localSheetId="26">#REF!</definedName>
    <definedName name="GBP_31.03." localSheetId="36">#REF!</definedName>
    <definedName name="GBP_31.03." localSheetId="37">#REF!</definedName>
    <definedName name="GBP_31.03." localSheetId="56">#REF!</definedName>
    <definedName name="GBP_31.03." localSheetId="4">#REF!</definedName>
    <definedName name="GBP_31.03." localSheetId="5">#REF!</definedName>
    <definedName name="GBP_31.03." localSheetId="16">#REF!</definedName>
    <definedName name="GBP_31.03." localSheetId="31">#REF!</definedName>
    <definedName name="GBP_31.03." localSheetId="32">#REF!</definedName>
    <definedName name="GBP_31.03." localSheetId="29">#REF!</definedName>
    <definedName name="GBP_31.03." localSheetId="54">#REF!</definedName>
    <definedName name="GBP_31.03." localSheetId="38">#REF!</definedName>
    <definedName name="GBP_31.03." localSheetId="7">#REF!</definedName>
    <definedName name="GBP_31.03." localSheetId="8">#REF!</definedName>
    <definedName name="GBP_31.03." localSheetId="6">#REF!</definedName>
    <definedName name="GBP_31.03." localSheetId="9">#REF!</definedName>
    <definedName name="GBP_31.03." localSheetId="35">#REF!</definedName>
    <definedName name="GBP_31.03.">#REF!</definedName>
    <definedName name="GBP_4.kv." localSheetId="40">#REF!</definedName>
    <definedName name="GBP_4.kv." localSheetId="18">#REF!</definedName>
    <definedName name="GBP_4.kv." localSheetId="12">#REF!</definedName>
    <definedName name="GBP_4.kv." localSheetId="33">#REF!</definedName>
    <definedName name="GBP_4.kv." localSheetId="34">#REF!</definedName>
    <definedName name="GBP_4.kv." localSheetId="30">#REF!</definedName>
    <definedName name="GBP_4.kv." localSheetId="53">#REF!</definedName>
    <definedName name="GBP_4.kv." localSheetId="26">#REF!</definedName>
    <definedName name="GBP_4.kv." localSheetId="36">#REF!</definedName>
    <definedName name="GBP_4.kv." localSheetId="37">#REF!</definedName>
    <definedName name="GBP_4.kv." localSheetId="56">#REF!</definedName>
    <definedName name="GBP_4.kv." localSheetId="4">#REF!</definedName>
    <definedName name="GBP_4.kv." localSheetId="5">#REF!</definedName>
    <definedName name="GBP_4.kv." localSheetId="16">#REF!</definedName>
    <definedName name="GBP_4.kv." localSheetId="31">#REF!</definedName>
    <definedName name="GBP_4.kv." localSheetId="32">#REF!</definedName>
    <definedName name="GBP_4.kv." localSheetId="29">#REF!</definedName>
    <definedName name="GBP_4.kv." localSheetId="54">#REF!</definedName>
    <definedName name="GBP_4.kv." localSheetId="38">#REF!</definedName>
    <definedName name="GBP_4.kv." localSheetId="7">#REF!</definedName>
    <definedName name="GBP_4.kv." localSheetId="8">#REF!</definedName>
    <definedName name="GBP_4.kv." localSheetId="6">#REF!</definedName>
    <definedName name="GBP_4.kv." localSheetId="9">#REF!</definedName>
    <definedName name="GBP_4.kv." localSheetId="35">#REF!</definedName>
    <definedName name="GBP_4.kv.">#REF!</definedName>
    <definedName name="GBP_Primo" localSheetId="40">#REF!</definedName>
    <definedName name="GBP_Primo" localSheetId="18">#REF!</definedName>
    <definedName name="GBP_Primo" localSheetId="12">#REF!</definedName>
    <definedName name="GBP_Primo" localSheetId="33">#REF!</definedName>
    <definedName name="GBP_Primo" localSheetId="34">#REF!</definedName>
    <definedName name="GBP_Primo" localSheetId="30">#REF!</definedName>
    <definedName name="GBP_Primo" localSheetId="53">#REF!</definedName>
    <definedName name="GBP_Primo" localSheetId="26">#REF!</definedName>
    <definedName name="GBP_Primo" localSheetId="36">#REF!</definedName>
    <definedName name="GBP_Primo" localSheetId="37">#REF!</definedName>
    <definedName name="GBP_Primo" localSheetId="56">#REF!</definedName>
    <definedName name="GBP_Primo" localSheetId="4">#REF!</definedName>
    <definedName name="GBP_Primo" localSheetId="5">#REF!</definedName>
    <definedName name="GBP_Primo" localSheetId="16">#REF!</definedName>
    <definedName name="GBP_Primo" localSheetId="31">#REF!</definedName>
    <definedName name="GBP_Primo" localSheetId="32">#REF!</definedName>
    <definedName name="GBP_Primo" localSheetId="29">#REF!</definedName>
    <definedName name="GBP_Primo" localSheetId="54">#REF!</definedName>
    <definedName name="GBP_Primo" localSheetId="38">#REF!</definedName>
    <definedName name="GBP_Primo" localSheetId="7">#REF!</definedName>
    <definedName name="GBP_Primo" localSheetId="8">#REF!</definedName>
    <definedName name="GBP_Primo" localSheetId="6">#REF!</definedName>
    <definedName name="GBP_Primo" localSheetId="9">#REF!</definedName>
    <definedName name="GBP_Primo" localSheetId="35">#REF!</definedName>
    <definedName name="GBP_Primo">#REF!</definedName>
    <definedName name="GBP_Ultimo" localSheetId="40">#REF!</definedName>
    <definedName name="GBP_Ultimo" localSheetId="18">#REF!</definedName>
    <definedName name="GBP_Ultimo" localSheetId="12">#REF!</definedName>
    <definedName name="GBP_Ultimo" localSheetId="33">#REF!</definedName>
    <definedName name="GBP_Ultimo" localSheetId="34">#REF!</definedName>
    <definedName name="GBP_Ultimo" localSheetId="30">#REF!</definedName>
    <definedName name="GBP_Ultimo" localSheetId="53">#REF!</definedName>
    <definedName name="GBP_Ultimo" localSheetId="26">#REF!</definedName>
    <definedName name="GBP_Ultimo" localSheetId="36">#REF!</definedName>
    <definedName name="GBP_Ultimo" localSheetId="37">#REF!</definedName>
    <definedName name="GBP_Ultimo" localSheetId="56">#REF!</definedName>
    <definedName name="GBP_Ultimo" localSheetId="4">#REF!</definedName>
    <definedName name="GBP_Ultimo" localSheetId="5">#REF!</definedName>
    <definedName name="GBP_Ultimo" localSheetId="16">#REF!</definedName>
    <definedName name="GBP_Ultimo" localSheetId="31">#REF!</definedName>
    <definedName name="GBP_Ultimo" localSheetId="32">#REF!</definedName>
    <definedName name="GBP_Ultimo" localSheetId="29">#REF!</definedName>
    <definedName name="GBP_Ultimo" localSheetId="54">#REF!</definedName>
    <definedName name="GBP_Ultimo" localSheetId="38">#REF!</definedName>
    <definedName name="GBP_Ultimo" localSheetId="7">#REF!</definedName>
    <definedName name="GBP_Ultimo" localSheetId="8">#REF!</definedName>
    <definedName name="GBP_Ultimo" localSheetId="6">#REF!</definedName>
    <definedName name="GBP_Ultimo" localSheetId="9">#REF!</definedName>
    <definedName name="GBP_Ultimo" localSheetId="35">#REF!</definedName>
    <definedName name="GBP_Ultimo">#REF!</definedName>
    <definedName name="gcc" localSheetId="40">#REF!</definedName>
    <definedName name="gcc" localSheetId="18">#REF!</definedName>
    <definedName name="gcc" localSheetId="12">#REF!</definedName>
    <definedName name="gcc" localSheetId="33">#REF!</definedName>
    <definedName name="gcc" localSheetId="34">#REF!</definedName>
    <definedName name="gcc" localSheetId="30">#REF!</definedName>
    <definedName name="gcc" localSheetId="53">#REF!</definedName>
    <definedName name="gcc" localSheetId="26">#REF!</definedName>
    <definedName name="gcc" localSheetId="36">#REF!</definedName>
    <definedName name="gcc" localSheetId="37">#REF!</definedName>
    <definedName name="gcc" localSheetId="56">#REF!</definedName>
    <definedName name="gcc" localSheetId="4">#REF!</definedName>
    <definedName name="gcc" localSheetId="5">#REF!</definedName>
    <definedName name="gcc" localSheetId="16">#REF!</definedName>
    <definedName name="gcc" localSheetId="31">#REF!</definedName>
    <definedName name="gcc" localSheetId="32">#REF!</definedName>
    <definedName name="gcc" localSheetId="29">#REF!</definedName>
    <definedName name="gcc" localSheetId="54">#REF!</definedName>
    <definedName name="gcc" localSheetId="38">#REF!</definedName>
    <definedName name="gcc" localSheetId="7">#REF!</definedName>
    <definedName name="gcc" localSheetId="8">#REF!</definedName>
    <definedName name="gcc" localSheetId="6">#REF!</definedName>
    <definedName name="gcc" localSheetId="9">#REF!</definedName>
    <definedName name="gcc" localSheetId="35">#REF!</definedName>
    <definedName name="gcc">#REF!</definedName>
    <definedName name="gcc_other" localSheetId="40">#REF!</definedName>
    <definedName name="gcc_other" localSheetId="18">#REF!</definedName>
    <definedName name="gcc_other" localSheetId="12">#REF!</definedName>
    <definedName name="gcc_other" localSheetId="33">#REF!</definedName>
    <definedName name="gcc_other" localSheetId="34">#REF!</definedName>
    <definedName name="gcc_other" localSheetId="30">#REF!</definedName>
    <definedName name="gcc_other" localSheetId="53">#REF!</definedName>
    <definedName name="gcc_other" localSheetId="26">#REF!</definedName>
    <definedName name="gcc_other" localSheetId="36">#REF!</definedName>
    <definedName name="gcc_other" localSheetId="37">#REF!</definedName>
    <definedName name="gcc_other" localSheetId="56">#REF!</definedName>
    <definedName name="gcc_other" localSheetId="4">#REF!</definedName>
    <definedName name="gcc_other" localSheetId="5">#REF!</definedName>
    <definedName name="gcc_other" localSheetId="16">#REF!</definedName>
    <definedName name="gcc_other" localSheetId="31">#REF!</definedName>
    <definedName name="gcc_other" localSheetId="32">#REF!</definedName>
    <definedName name="gcc_other" localSheetId="29">#REF!</definedName>
    <definedName name="gcc_other" localSheetId="54">#REF!</definedName>
    <definedName name="gcc_other" localSheetId="38">#REF!</definedName>
    <definedName name="gcc_other" localSheetId="7">#REF!</definedName>
    <definedName name="gcc_other" localSheetId="8">#REF!</definedName>
    <definedName name="gcc_other" localSheetId="6">#REF!</definedName>
    <definedName name="gcc_other" localSheetId="9">#REF!</definedName>
    <definedName name="gcc_other" localSheetId="35">#REF!</definedName>
    <definedName name="gcc_other">#REF!</definedName>
    <definedName name="General" localSheetId="40">#REF!</definedName>
    <definedName name="General" localSheetId="18">#REF!</definedName>
    <definedName name="General" localSheetId="12">#REF!</definedName>
    <definedName name="General" localSheetId="33">#REF!</definedName>
    <definedName name="General" localSheetId="34">#REF!</definedName>
    <definedName name="General" localSheetId="30">#REF!</definedName>
    <definedName name="General" localSheetId="53">#REF!</definedName>
    <definedName name="General" localSheetId="26">#REF!</definedName>
    <definedName name="General" localSheetId="36">#REF!</definedName>
    <definedName name="General" localSheetId="37">#REF!</definedName>
    <definedName name="General" localSheetId="56">#REF!</definedName>
    <definedName name="General" localSheetId="4">#REF!</definedName>
    <definedName name="General" localSheetId="5">#REF!</definedName>
    <definedName name="General" localSheetId="16">#REF!</definedName>
    <definedName name="General" localSheetId="31">#REF!</definedName>
    <definedName name="General" localSheetId="32">#REF!</definedName>
    <definedName name="General" localSheetId="29">#REF!</definedName>
    <definedName name="General" localSheetId="54">#REF!</definedName>
    <definedName name="General" localSheetId="38">#REF!</definedName>
    <definedName name="General" localSheetId="7">#REF!</definedName>
    <definedName name="General" localSheetId="8">#REF!</definedName>
    <definedName name="General" localSheetId="6">#REF!</definedName>
    <definedName name="General" localSheetId="9">#REF!</definedName>
    <definedName name="General" localSheetId="35">#REF!</definedName>
    <definedName name="General">#REF!</definedName>
    <definedName name="general1" localSheetId="40">#REF!</definedName>
    <definedName name="general1" localSheetId="18">#REF!</definedName>
    <definedName name="general1" localSheetId="12">#REF!</definedName>
    <definedName name="general1" localSheetId="33">#REF!</definedName>
    <definedName name="general1" localSheetId="34">#REF!</definedName>
    <definedName name="general1" localSheetId="30">#REF!</definedName>
    <definedName name="general1" localSheetId="53">#REF!</definedName>
    <definedName name="general1" localSheetId="26">#REF!</definedName>
    <definedName name="general1" localSheetId="36">#REF!</definedName>
    <definedName name="general1" localSheetId="37">#REF!</definedName>
    <definedName name="general1" localSheetId="56">#REF!</definedName>
    <definedName name="general1" localSheetId="4">#REF!</definedName>
    <definedName name="general1" localSheetId="5">#REF!</definedName>
    <definedName name="general1" localSheetId="16">#REF!</definedName>
    <definedName name="general1" localSheetId="31">#REF!</definedName>
    <definedName name="general1" localSheetId="32">#REF!</definedName>
    <definedName name="general1" localSheetId="29">#REF!</definedName>
    <definedName name="general1" localSheetId="54">#REF!</definedName>
    <definedName name="general1" localSheetId="38">#REF!</definedName>
    <definedName name="general1" localSheetId="7">#REF!</definedName>
    <definedName name="general1" localSheetId="8">#REF!</definedName>
    <definedName name="general1" localSheetId="6">#REF!</definedName>
    <definedName name="general1" localSheetId="9">#REF!</definedName>
    <definedName name="general1" localSheetId="35">#REF!</definedName>
    <definedName name="general1">#REF!</definedName>
    <definedName name="GenInsKeyFig" localSheetId="40">#REF!</definedName>
    <definedName name="GenInsKeyFig" localSheetId="18">#REF!</definedName>
    <definedName name="GenInsKeyFig" localSheetId="12">#REF!</definedName>
    <definedName name="GenInsKeyFig" localSheetId="33">#REF!</definedName>
    <definedName name="GenInsKeyFig" localSheetId="34">#REF!</definedName>
    <definedName name="GenInsKeyFig" localSheetId="30">#REF!</definedName>
    <definedName name="GenInsKeyFig" localSheetId="53">#REF!</definedName>
    <definedName name="GenInsKeyFig" localSheetId="26">#REF!</definedName>
    <definedName name="GenInsKeyFig" localSheetId="36">#REF!</definedName>
    <definedName name="GenInsKeyFig" localSheetId="37">#REF!</definedName>
    <definedName name="GenInsKeyFig" localSheetId="56">#REF!</definedName>
    <definedName name="GenInsKeyFig" localSheetId="4">#REF!</definedName>
    <definedName name="GenInsKeyFig" localSheetId="5">#REF!</definedName>
    <definedName name="GenInsKeyFig" localSheetId="16">#REF!</definedName>
    <definedName name="GenInsKeyFig" localSheetId="31">#REF!</definedName>
    <definedName name="GenInsKeyFig" localSheetId="32">#REF!</definedName>
    <definedName name="GenInsKeyFig" localSheetId="29">#REF!</definedName>
    <definedName name="GenInsKeyFig" localSheetId="54">#REF!</definedName>
    <definedName name="GenInsKeyFig" localSheetId="38">#REF!</definedName>
    <definedName name="GenInsKeyFig" localSheetId="7">#REF!</definedName>
    <definedName name="GenInsKeyFig" localSheetId="8">#REF!</definedName>
    <definedName name="GenInsKeyFig" localSheetId="6">#REF!</definedName>
    <definedName name="GenInsKeyFig" localSheetId="9">#REF!</definedName>
    <definedName name="GenInsKeyFig" localSheetId="35">#REF!</definedName>
    <definedName name="GenInsKeyFig">#REF!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18" hidden="1">{"5 * utfall + budget",#N/A,FALSE,"T-0298";"5 * bolag",#N/A,FALSE,"T-0298";"Unibank, utfall alla",#N/A,FALSE,"T-0298";#N/A,#N/A,FALSE,"Koncernskulder";#N/A,#N/A,FALSE,"Koncernfakturering"}</definedName>
    <definedName name="ggg" localSheetId="48" hidden="1">{"5 * utfall + budget",#N/A,FALSE,"T-0298";"5 * bolag",#N/A,FALSE,"T-0298";"Unibank, utfall alla",#N/A,FALSE,"T-0298";#N/A,#N/A,FALSE,"Koncernskulder";#N/A,#N/A,FALSE,"Koncernfakturering"}</definedName>
    <definedName name="ggg" localSheetId="12" hidden="1">{"5 * utfall + budget",#N/A,FALSE,"T-0298";"5 * bolag",#N/A,FALSE,"T-0298";"Unibank, utfall alla",#N/A,FALSE,"T-0298";#N/A,#N/A,FALSE,"Koncernskulder";#N/A,#N/A,FALSE,"Koncernfakturering"}</definedName>
    <definedName name="ggg" localSheetId="1" hidden="1">{"5 * utfall + budget",#N/A,FALSE,"T-0298";"5 * bolag",#N/A,FALSE,"T-0298";"Unibank, utfall alla",#N/A,FALSE,"T-0298";#N/A,#N/A,FALSE,"Koncernskulder";#N/A,#N/A,FALSE,"Koncernfakturering"}</definedName>
    <definedName name="ggg" localSheetId="33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0" hidden="1">{"5 * utfall + budget",#N/A,FALSE,"T-0298";"5 * bolag",#N/A,FALSE,"T-0298";"Unibank, utfall alla",#N/A,FALSE,"T-0298";#N/A,#N/A,FALSE,"Koncernskulder";#N/A,#N/A,FALSE,"Koncernfakturering"}</definedName>
    <definedName name="ggg" localSheetId="53" hidden="1">{"5 * utfall + budget",#N/A,FALSE,"T-0298";"5 * bolag",#N/A,FALSE,"T-0298";"Unibank, utfall alla",#N/A,FALSE,"T-0298";#N/A,#N/A,FALSE,"Koncernskulder";#N/A,#N/A,FALSE,"Koncernfakturering"}</definedName>
    <definedName name="ggg" localSheetId="26" hidden="1">{"5 * utfall + budget",#N/A,FALSE,"T-0298";"5 * bolag",#N/A,FALSE,"T-0298";"Unibank, utfall alla",#N/A,FALSE,"T-0298";#N/A,#N/A,FALSE,"Koncernskulder";#N/A,#N/A,FALSE,"Koncernfakturering"}</definedName>
    <definedName name="ggg" localSheetId="36" hidden="1">{"5 * utfall + budget",#N/A,FALSE,"T-0298";"5 * bolag",#N/A,FALSE,"T-0298";"Unibank, utfall alla",#N/A,FALSE,"T-0298";#N/A,#N/A,FALSE,"Koncernskulder";#N/A,#N/A,FALSE,"Koncernfakturering"}</definedName>
    <definedName name="ggg" localSheetId="37" hidden="1">{"5 * utfall + budget",#N/A,FALSE,"T-0298";"5 * bolag",#N/A,FALSE,"T-0298";"Unibank, utfall alla",#N/A,FALSE,"T-0298";#N/A,#N/A,FALSE,"Koncernskulder";#N/A,#N/A,FALSE,"Koncernfakturering"}</definedName>
    <definedName name="ggg" localSheetId="56" hidden="1">{"5 * utfall + budget",#N/A,FALSE,"T-0298";"5 * bolag",#N/A,FALSE,"T-0298";"Unibank, utfall alla",#N/A,FALSE,"T-0298";#N/A,#N/A,FALSE,"Koncernskulder";#N/A,#N/A,FALSE,"Koncernfakturering"}</definedName>
    <definedName name="ggg" localSheetId="4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31" hidden="1">{"5 * utfall + budget",#N/A,FALSE,"T-0298";"5 * bolag",#N/A,FALSE,"T-0298";"Unibank, utfall alla",#N/A,FALSE,"T-0298";#N/A,#N/A,FALSE,"Koncernskulder";#N/A,#N/A,FALSE,"Koncernfakturering"}</definedName>
    <definedName name="ggg" localSheetId="32" hidden="1">{"5 * utfall + budget",#N/A,FALSE,"T-0298";"5 * bolag",#N/A,FALSE,"T-0298";"Unibank, utfall alla",#N/A,FALSE,"T-0298";#N/A,#N/A,FALSE,"Koncernskulder";#N/A,#N/A,FALSE,"Koncernfakturering"}</definedName>
    <definedName name="ggg" localSheetId="29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38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41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35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40">OFFSET('[22]Chart Losses'!$I$7,COUNT('[22]Chart Losses'!$I$7:$I$50)-'[22]Chart Losses'!$H$1,,'[22]Chart Losses'!$H$1)</definedName>
    <definedName name="GROUP" localSheetId="33">OFFSET('[22]Chart Losses'!$I$7,COUNT('[22]Chart Losses'!$I$7:$I$50)-'[22]Chart Losses'!$H$1,,'[22]Chart Losses'!$H$1)</definedName>
    <definedName name="GROUP" localSheetId="34">OFFSET('[22]Chart Losses'!$I$7,COUNT('[22]Chart Losses'!$I$7:$I$50)-'[22]Chart Losses'!$H$1,,'[22]Chart Losses'!$H$1)</definedName>
    <definedName name="GROUP" localSheetId="30">OFFSET('[23]Chart Losses'!$I$7,COUNT('[23]Chart Losses'!$I$7:$I$50)-'[23]Chart Losses'!$H$1,,'[23]Chart Losses'!$H$1)</definedName>
    <definedName name="GROUP" localSheetId="53">OFFSET('[23]Chart Losses'!$I$7,COUNT('[23]Chart Losses'!$I$7:$I$50)-'[23]Chart Losses'!$H$1,,'[23]Chart Losses'!$H$1)</definedName>
    <definedName name="GROUP" localSheetId="36">OFFSET('[22]Chart Losses'!$I$7,COUNT('[22]Chart Losses'!$I$7:$I$50)-'[22]Chart Losses'!$H$1,,'[22]Chart Losses'!$H$1)</definedName>
    <definedName name="GROUP" localSheetId="37">OFFSET('[22]Chart Losses'!$I$7,COUNT('[22]Chart Losses'!$I$7:$I$50)-'[22]Chart Losses'!$H$1,,'[22]Chart Losses'!$H$1)</definedName>
    <definedName name="GROUP" localSheetId="56">OFFSET('[24]Chart Losses'!$I$7,COUNT('[24]Chart Losses'!$I$7:$I$50)-'[24]Chart Losses'!$H$1,,'[24]Chart Losses'!$H$1)</definedName>
    <definedName name="GROUP" localSheetId="31">OFFSET('[22]Chart Losses'!$I$7,COUNT('[22]Chart Losses'!$I$7:$I$50)-'[22]Chart Losses'!$H$1,,'[22]Chart Losses'!$H$1)</definedName>
    <definedName name="GROUP" localSheetId="32">OFFSET('[22]Chart Losses'!$I$7,COUNT('[22]Chart Losses'!$I$7:$I$50)-'[22]Chart Losses'!$H$1,,'[22]Chart Losses'!$H$1)</definedName>
    <definedName name="GROUP" localSheetId="29">OFFSET('[22]Chart Losses'!$I$7,COUNT('[22]Chart Losses'!$I$7:$I$50)-'[22]Chart Losses'!$H$1,,'[22]Chart Losses'!$H$1)</definedName>
    <definedName name="GROUP" localSheetId="54">OFFSET('[112]Chart Losses'!$I$7,COUNT('[112]Chart Losses'!$I$7:$I$50)-'[112]Chart Losses'!$H$1,,'[112]Chart Losses'!$H$1)</definedName>
    <definedName name="GROUP" localSheetId="7">OFFSET('[25]Chart Losses'!$I$7,COUNT('[25]Chart Losses'!$I$7:$I$50)-'[25]Chart Losses'!$H$1,,'[25]Chart Losses'!$H$1)</definedName>
    <definedName name="GROUP" localSheetId="8">OFFSET('[25]Chart Losses'!$I$7,COUNT('[25]Chart Losses'!$I$7:$I$50)-'[25]Chart Losses'!$H$1,,'[25]Chart Losses'!$H$1)</definedName>
    <definedName name="GROUP" localSheetId="6">OFFSET('[25]Chart Losses'!$I$7,COUNT('[25]Chart Losses'!$I$7:$I$50)-'[25]Chart Losses'!$H$1,,'[25]Chart Losses'!$H$1)</definedName>
    <definedName name="GROUP" localSheetId="35">OFFSET('[22]Chart Losses'!$I$7,COUNT('[22]Chart Losses'!$I$7:$I$50)-'[22]Chart Losses'!$H$1,,'[22]Chart Losses'!$H$1)</definedName>
    <definedName name="GROUP">OFFSET('[26]Chart Losses'!$I$7,COUNT('[26]Chart Losses'!$I$7:$I$50)-'[26]Chart Losses'!$H$1,,'[26]Chart Losses'!$H$1)</definedName>
    <definedName name="GroupQ" localSheetId="40">#REF!</definedName>
    <definedName name="GroupQ" localSheetId="18">#REF!</definedName>
    <definedName name="GroupQ" localSheetId="12">#REF!</definedName>
    <definedName name="GroupQ" localSheetId="33">#REF!</definedName>
    <definedName name="GroupQ" localSheetId="34">#REF!</definedName>
    <definedName name="GroupQ" localSheetId="30">#REF!</definedName>
    <definedName name="GroupQ" localSheetId="53">#REF!</definedName>
    <definedName name="GroupQ" localSheetId="26">#REF!</definedName>
    <definedName name="GroupQ" localSheetId="36">#REF!</definedName>
    <definedName name="GroupQ" localSheetId="37">#REF!</definedName>
    <definedName name="GroupQ" localSheetId="56">#REF!</definedName>
    <definedName name="GroupQ" localSheetId="4">#REF!</definedName>
    <definedName name="GroupQ" localSheetId="5">#REF!</definedName>
    <definedName name="GroupQ" localSheetId="16">#REF!</definedName>
    <definedName name="GroupQ" localSheetId="31">#REF!</definedName>
    <definedName name="GroupQ" localSheetId="32">#REF!</definedName>
    <definedName name="GroupQ" localSheetId="29">#REF!</definedName>
    <definedName name="GroupQ" localSheetId="54">#REF!</definedName>
    <definedName name="GroupQ" localSheetId="38">#REF!</definedName>
    <definedName name="GroupQ" localSheetId="7">#REF!</definedName>
    <definedName name="GroupQ" localSheetId="8">#REF!</definedName>
    <definedName name="GroupQ" localSheetId="6">#REF!</definedName>
    <definedName name="GroupQ" localSheetId="9">#REF!</definedName>
    <definedName name="GroupQ" localSheetId="35">#REF!</definedName>
    <definedName name="GroupQ">#REF!</definedName>
    <definedName name="GroupYTD" localSheetId="40">#REF!</definedName>
    <definedName name="GroupYTD" localSheetId="18">#REF!</definedName>
    <definedName name="GroupYTD" localSheetId="12">#REF!</definedName>
    <definedName name="GroupYTD" localSheetId="33">#REF!</definedName>
    <definedName name="GroupYTD" localSheetId="34">#REF!</definedName>
    <definedName name="GroupYTD" localSheetId="30">#REF!</definedName>
    <definedName name="GroupYTD" localSheetId="53">#REF!</definedName>
    <definedName name="GroupYTD" localSheetId="26">#REF!</definedName>
    <definedName name="GroupYTD" localSheetId="36">#REF!</definedName>
    <definedName name="GroupYTD" localSheetId="37">#REF!</definedName>
    <definedName name="GroupYTD" localSheetId="56">#REF!</definedName>
    <definedName name="GroupYTD" localSheetId="4">#REF!</definedName>
    <definedName name="GroupYTD" localSheetId="5">#REF!</definedName>
    <definedName name="GroupYTD" localSheetId="16">#REF!</definedName>
    <definedName name="GroupYTD" localSheetId="31">#REF!</definedName>
    <definedName name="GroupYTD" localSheetId="32">#REF!</definedName>
    <definedName name="GroupYTD" localSheetId="29">#REF!</definedName>
    <definedName name="GroupYTD" localSheetId="54">#REF!</definedName>
    <definedName name="GroupYTD" localSheetId="38">#REF!</definedName>
    <definedName name="GroupYTD" localSheetId="7">#REF!</definedName>
    <definedName name="GroupYTD" localSheetId="8">#REF!</definedName>
    <definedName name="GroupYTD" localSheetId="6">#REF!</definedName>
    <definedName name="GroupYTD" localSheetId="9">#REF!</definedName>
    <definedName name="GroupYTD" localSheetId="35">#REF!</definedName>
    <definedName name="GroupYTD">#REF!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18" hidden="1">{"5 * utfall + budget",#N/A,FALSE,"T-0298";"5 * bolag",#N/A,FALSE,"T-0298";"Unibank, utfall alla",#N/A,FALSE,"T-0298";#N/A,#N/A,FALSE,"Koncernskulder";#N/A,#N/A,FALSE,"Koncernfakturering"}</definedName>
    <definedName name="gw" localSheetId="48" hidden="1">{"5 * utfall + budget",#N/A,FALSE,"T-0298";"5 * bolag",#N/A,FALSE,"T-0298";"Unibank, utfall alla",#N/A,FALSE,"T-0298";#N/A,#N/A,FALSE,"Koncernskulder";#N/A,#N/A,FALSE,"Koncernfakturering"}</definedName>
    <definedName name="gw" localSheetId="12" hidden="1">{"5 * utfall + budget",#N/A,FALSE,"T-0298";"5 * bolag",#N/A,FALSE,"T-0298";"Unibank, utfall alla",#N/A,FALSE,"T-0298";#N/A,#N/A,FALSE,"Koncernskulder";#N/A,#N/A,FALSE,"Koncernfakturering"}</definedName>
    <definedName name="gw" localSheetId="1" hidden="1">{"5 * utfall + budget",#N/A,FALSE,"T-0298";"5 * bolag",#N/A,FALSE,"T-0298";"Unibank, utfall alla",#N/A,FALSE,"T-0298";#N/A,#N/A,FALSE,"Koncernskulder";#N/A,#N/A,FALSE,"Koncernfakturering"}</definedName>
    <definedName name="gw" localSheetId="33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0" hidden="1">{"5 * utfall + budget",#N/A,FALSE,"T-0298";"5 * bolag",#N/A,FALSE,"T-0298";"Unibank, utfall alla",#N/A,FALSE,"T-0298";#N/A,#N/A,FALSE,"Koncernskulder";#N/A,#N/A,FALSE,"Koncernfakturering"}</definedName>
    <definedName name="gw" localSheetId="53" hidden="1">{"5 * utfall + budget",#N/A,FALSE,"T-0298";"5 * bolag",#N/A,FALSE,"T-0298";"Unibank, utfall alla",#N/A,FALSE,"T-0298";#N/A,#N/A,FALSE,"Koncernskulder";#N/A,#N/A,FALSE,"Koncernfakturering"}</definedName>
    <definedName name="gw" localSheetId="26" hidden="1">{"5 * utfall + budget",#N/A,FALSE,"T-0298";"5 * bolag",#N/A,FALSE,"T-0298";"Unibank, utfall alla",#N/A,FALSE,"T-0298";#N/A,#N/A,FALSE,"Koncernskulder";#N/A,#N/A,FALSE,"Koncernfakturering"}</definedName>
    <definedName name="gw" localSheetId="36" hidden="1">{"5 * utfall + budget",#N/A,FALSE,"T-0298";"5 * bolag",#N/A,FALSE,"T-0298";"Unibank, utfall alla",#N/A,FALSE,"T-0298";#N/A,#N/A,FALSE,"Koncernskulder";#N/A,#N/A,FALSE,"Koncernfakturering"}</definedName>
    <definedName name="gw" localSheetId="37" hidden="1">{"5 * utfall + budget",#N/A,FALSE,"T-0298";"5 * bolag",#N/A,FALSE,"T-0298";"Unibank, utfall alla",#N/A,FALSE,"T-0298";#N/A,#N/A,FALSE,"Koncernskulder";#N/A,#N/A,FALSE,"Koncernfakturering"}</definedName>
    <definedName name="gw" localSheetId="56" hidden="1">{"5 * utfall + budget",#N/A,FALSE,"T-0298";"5 * bolag",#N/A,FALSE,"T-0298";"Unibank, utfall alla",#N/A,FALSE,"T-0298";#N/A,#N/A,FALSE,"Koncernskulder";#N/A,#N/A,FALSE,"Koncernfakturering"}</definedName>
    <definedName name="gw" localSheetId="4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31" hidden="1">{"5 * utfall + budget",#N/A,FALSE,"T-0298";"5 * bolag",#N/A,FALSE,"T-0298";"Unibank, utfall alla",#N/A,FALSE,"T-0298";#N/A,#N/A,FALSE,"Koncernskulder";#N/A,#N/A,FALSE,"Koncernfakturering"}</definedName>
    <definedName name="gw" localSheetId="32" hidden="1">{"5 * utfall + budget",#N/A,FALSE,"T-0298";"5 * bolag",#N/A,FALSE,"T-0298";"Unibank, utfall alla",#N/A,FALSE,"T-0298";#N/A,#N/A,FALSE,"Koncernskulder";#N/A,#N/A,FALSE,"Koncernfakturering"}</definedName>
    <definedName name="gw" localSheetId="29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38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41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35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40">OFFSET('[22]Chart Losses'!$K$7,COUNT('[22]Chart Losses'!$K$7:$K$50)-'[22]Chart Losses'!$H$1,,'[22]Chart Losses'!$H$1)</definedName>
    <definedName name="HOUSE" localSheetId="33">OFFSET('[22]Chart Losses'!$K$7,COUNT('[22]Chart Losses'!$K$7:$K$50)-'[22]Chart Losses'!$H$1,,'[22]Chart Losses'!$H$1)</definedName>
    <definedName name="HOUSE" localSheetId="34">OFFSET('[22]Chart Losses'!$K$7,COUNT('[22]Chart Losses'!$K$7:$K$50)-'[22]Chart Losses'!$H$1,,'[22]Chart Losses'!$H$1)</definedName>
    <definedName name="HOUSE" localSheetId="30">OFFSET('[23]Chart Losses'!$K$7,COUNT('[23]Chart Losses'!$K$7:$K$50)-'[23]Chart Losses'!$H$1,,'[23]Chart Losses'!$H$1)</definedName>
    <definedName name="HOUSE" localSheetId="53">OFFSET('[23]Chart Losses'!$K$7,COUNT('[23]Chart Losses'!$K$7:$K$50)-'[23]Chart Losses'!$H$1,,'[23]Chart Losses'!$H$1)</definedName>
    <definedName name="HOUSE" localSheetId="36">OFFSET('[22]Chart Losses'!$K$7,COUNT('[22]Chart Losses'!$K$7:$K$50)-'[22]Chart Losses'!$H$1,,'[22]Chart Losses'!$H$1)</definedName>
    <definedName name="HOUSE" localSheetId="37">OFFSET('[22]Chart Losses'!$K$7,COUNT('[22]Chart Losses'!$K$7:$K$50)-'[22]Chart Losses'!$H$1,,'[22]Chart Losses'!$H$1)</definedName>
    <definedName name="HOUSE" localSheetId="56">OFFSET('[24]Chart Losses'!$K$7,COUNT('[24]Chart Losses'!$K$7:$K$50)-'[24]Chart Losses'!$H$1,,'[24]Chart Losses'!$H$1)</definedName>
    <definedName name="HOUSE" localSheetId="31">OFFSET('[22]Chart Losses'!$K$7,COUNT('[22]Chart Losses'!$K$7:$K$50)-'[22]Chart Losses'!$H$1,,'[22]Chart Losses'!$H$1)</definedName>
    <definedName name="HOUSE" localSheetId="32">OFFSET('[22]Chart Losses'!$K$7,COUNT('[22]Chart Losses'!$K$7:$K$50)-'[22]Chart Losses'!$H$1,,'[22]Chart Losses'!$H$1)</definedName>
    <definedName name="HOUSE" localSheetId="29">OFFSET('[22]Chart Losses'!$K$7,COUNT('[22]Chart Losses'!$K$7:$K$50)-'[22]Chart Losses'!$H$1,,'[22]Chart Losses'!$H$1)</definedName>
    <definedName name="HOUSE" localSheetId="54">OFFSET('[112]Chart Losses'!$K$7,COUNT('[112]Chart Losses'!$K$7:$K$50)-'[112]Chart Losses'!$H$1,,'[112]Chart Losses'!$H$1)</definedName>
    <definedName name="HOUSE" localSheetId="7">OFFSET('[25]Chart Losses'!$K$7,COUNT('[25]Chart Losses'!$K$7:$K$50)-'[25]Chart Losses'!$H$1,,'[25]Chart Losses'!$H$1)</definedName>
    <definedName name="HOUSE" localSheetId="8">OFFSET('[25]Chart Losses'!$K$7,COUNT('[25]Chart Losses'!$K$7:$K$50)-'[25]Chart Losses'!$H$1,,'[25]Chart Losses'!$H$1)</definedName>
    <definedName name="HOUSE" localSheetId="6">OFFSET('[25]Chart Losses'!$K$7,COUNT('[25]Chart Losses'!$K$7:$K$50)-'[25]Chart Losses'!$H$1,,'[25]Chart Losses'!$H$1)</definedName>
    <definedName name="HOUSE" localSheetId="35">OFFSET('[22]Chart Losses'!$K$7,COUNT('[22]Chart Losses'!$K$7:$K$50)-'[22]Chart Losses'!$H$1,,'[22]Chart Losses'!$H$1)</definedName>
    <definedName name="HOUSE">OFFSET('[26]Chart Losses'!$K$7,COUNT('[26]Chart Losses'!$K$7:$K$50)-'[26]Chart Losses'!$H$1,,'[26]Chart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40">#REF!</definedName>
    <definedName name="iib" localSheetId="18">#REF!</definedName>
    <definedName name="iib" localSheetId="12">#REF!</definedName>
    <definedName name="iib" localSheetId="33">#REF!</definedName>
    <definedName name="iib" localSheetId="34">#REF!</definedName>
    <definedName name="iib" localSheetId="30">#REF!</definedName>
    <definedName name="iib" localSheetId="53">#REF!</definedName>
    <definedName name="iib" localSheetId="26">#REF!</definedName>
    <definedName name="iib" localSheetId="36">#REF!</definedName>
    <definedName name="iib" localSheetId="37">#REF!</definedName>
    <definedName name="iib" localSheetId="56">#REF!</definedName>
    <definedName name="iib" localSheetId="4">#REF!</definedName>
    <definedName name="iib" localSheetId="5">#REF!</definedName>
    <definedName name="iib" localSheetId="16">#REF!</definedName>
    <definedName name="iib" localSheetId="31">#REF!</definedName>
    <definedName name="iib" localSheetId="32">#REF!</definedName>
    <definedName name="iib" localSheetId="29">#REF!</definedName>
    <definedName name="iib" localSheetId="54">#REF!</definedName>
    <definedName name="iib" localSheetId="38">#REF!</definedName>
    <definedName name="iib" localSheetId="7">#REF!</definedName>
    <definedName name="iib" localSheetId="8">#REF!</definedName>
    <definedName name="iib" localSheetId="6">#REF!</definedName>
    <definedName name="iib" localSheetId="9">#REF!</definedName>
    <definedName name="iib" localSheetId="35">#REF!</definedName>
    <definedName name="iib">#REF!</definedName>
    <definedName name="iib_total" localSheetId="40">#REF!</definedName>
    <definedName name="iib_total" localSheetId="18">#REF!</definedName>
    <definedName name="iib_total" localSheetId="12">#REF!</definedName>
    <definedName name="iib_total" localSheetId="33">#REF!</definedName>
    <definedName name="iib_total" localSheetId="34">#REF!</definedName>
    <definedName name="iib_total" localSheetId="30">#REF!</definedName>
    <definedName name="iib_total" localSheetId="53">#REF!</definedName>
    <definedName name="iib_total" localSheetId="26">#REF!</definedName>
    <definedName name="iib_total" localSheetId="36">#REF!</definedName>
    <definedName name="iib_total" localSheetId="37">#REF!</definedName>
    <definedName name="iib_total" localSheetId="56">#REF!</definedName>
    <definedName name="iib_total" localSheetId="4">#REF!</definedName>
    <definedName name="iib_total" localSheetId="5">#REF!</definedName>
    <definedName name="iib_total" localSheetId="16">#REF!</definedName>
    <definedName name="iib_total" localSheetId="31">#REF!</definedName>
    <definedName name="iib_total" localSheetId="32">#REF!</definedName>
    <definedName name="iib_total" localSheetId="29">#REF!</definedName>
    <definedName name="iib_total" localSheetId="54">#REF!</definedName>
    <definedName name="iib_total" localSheetId="38">#REF!</definedName>
    <definedName name="iib_total" localSheetId="7">#REF!</definedName>
    <definedName name="iib_total" localSheetId="8">#REF!</definedName>
    <definedName name="iib_total" localSheetId="6">#REF!</definedName>
    <definedName name="iib_total" localSheetId="9">#REF!</definedName>
    <definedName name="iib_total" localSheetId="35">#REF!</definedName>
    <definedName name="iib_total">#REF!</definedName>
    <definedName name="Income" localSheetId="40">#REF!</definedName>
    <definedName name="Income" localSheetId="18">#REF!</definedName>
    <definedName name="Income" localSheetId="12">#REF!</definedName>
    <definedName name="Income" localSheetId="33">#REF!</definedName>
    <definedName name="Income" localSheetId="34">#REF!</definedName>
    <definedName name="Income" localSheetId="30">#REF!</definedName>
    <definedName name="Income" localSheetId="53">#REF!</definedName>
    <definedName name="Income" localSheetId="26">#REF!</definedName>
    <definedName name="Income" localSheetId="36">#REF!</definedName>
    <definedName name="Income" localSheetId="37">#REF!</definedName>
    <definedName name="Income" localSheetId="56">#REF!</definedName>
    <definedName name="Income" localSheetId="4">#REF!</definedName>
    <definedName name="Income" localSheetId="5">#REF!</definedName>
    <definedName name="Income" localSheetId="16">#REF!</definedName>
    <definedName name="Income" localSheetId="31">#REF!</definedName>
    <definedName name="Income" localSheetId="32">#REF!</definedName>
    <definedName name="Income" localSheetId="29">#REF!</definedName>
    <definedName name="Income" localSheetId="54">#REF!</definedName>
    <definedName name="Income" localSheetId="38">#REF!</definedName>
    <definedName name="Income" localSheetId="7">#REF!</definedName>
    <definedName name="Income" localSheetId="8">#REF!</definedName>
    <definedName name="Income" localSheetId="6">#REF!</definedName>
    <definedName name="Income" localSheetId="9">#REF!</definedName>
    <definedName name="Income" localSheetId="35">#REF!</definedName>
    <definedName name="Income">#REF!</definedName>
    <definedName name="Income_statement__________________________________________________________SEKm" localSheetId="40">#REF!</definedName>
    <definedName name="Income_statement__________________________________________________________SEKm" localSheetId="18">#REF!</definedName>
    <definedName name="Income_statement__________________________________________________________SEKm" localSheetId="12">#REF!</definedName>
    <definedName name="Income_statement__________________________________________________________SEKm" localSheetId="33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30">#REF!</definedName>
    <definedName name="Income_statement__________________________________________________________SEKm" localSheetId="53">#REF!</definedName>
    <definedName name="Income_statement__________________________________________________________SEKm" localSheetId="26">#REF!</definedName>
    <definedName name="Income_statement__________________________________________________________SEKm" localSheetId="36">#REF!</definedName>
    <definedName name="Income_statement__________________________________________________________SEKm" localSheetId="37">#REF!</definedName>
    <definedName name="Income_statement__________________________________________________________SEKm" localSheetId="56">#REF!</definedName>
    <definedName name="Income_statement__________________________________________________________SEKm" localSheetId="4">#REF!</definedName>
    <definedName name="Income_statement__________________________________________________________SEKm" localSheetId="5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31">#REF!</definedName>
    <definedName name="Income_statement__________________________________________________________SEKm" localSheetId="32">#REF!</definedName>
    <definedName name="Income_statement__________________________________________________________SEKm" localSheetId="29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38">#REF!</definedName>
    <definedName name="Income_statement__________________________________________________________SEKm" localSheetId="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6">#REF!</definedName>
    <definedName name="Income_statement__________________________________________________________SEKm" localSheetId="9">#REF!</definedName>
    <definedName name="Income_statement__________________________________________________________SEKm" localSheetId="35">#REF!</definedName>
    <definedName name="Income_statement__________________________________________________________SEKm">#REF!</definedName>
    <definedName name="INPR" localSheetId="40">#REF!</definedName>
    <definedName name="INPR" localSheetId="18">#REF!</definedName>
    <definedName name="INPR" localSheetId="12">#REF!</definedName>
    <definedName name="INPR" localSheetId="33">#REF!</definedName>
    <definedName name="INPR" localSheetId="34">#REF!</definedName>
    <definedName name="INPR" localSheetId="30">#REF!</definedName>
    <definedName name="INPR" localSheetId="53">#REF!</definedName>
    <definedName name="INPR" localSheetId="26">#REF!</definedName>
    <definedName name="INPR" localSheetId="36">#REF!</definedName>
    <definedName name="INPR" localSheetId="37">#REF!</definedName>
    <definedName name="INPR" localSheetId="56">#REF!</definedName>
    <definedName name="INPR" localSheetId="4">#REF!</definedName>
    <definedName name="INPR" localSheetId="5">#REF!</definedName>
    <definedName name="INPR" localSheetId="16">#REF!</definedName>
    <definedName name="INPR" localSheetId="31">#REF!</definedName>
    <definedName name="INPR" localSheetId="32">#REF!</definedName>
    <definedName name="INPR" localSheetId="29">#REF!</definedName>
    <definedName name="INPR" localSheetId="54">#REF!</definedName>
    <definedName name="INPR" localSheetId="38">#REF!</definedName>
    <definedName name="INPR" localSheetId="7">#REF!</definedName>
    <definedName name="INPR" localSheetId="8">#REF!</definedName>
    <definedName name="INPR" localSheetId="6">#REF!</definedName>
    <definedName name="INPR" localSheetId="9">#REF!</definedName>
    <definedName name="INPR" localSheetId="35">#REF!</definedName>
    <definedName name="INPR">#REF!</definedName>
    <definedName name="inv.bank" localSheetId="40">#REF!</definedName>
    <definedName name="inv.bank" localSheetId="18">#REF!</definedName>
    <definedName name="inv.bank" localSheetId="12">#REF!</definedName>
    <definedName name="inv.bank" localSheetId="33">#REF!</definedName>
    <definedName name="inv.bank" localSheetId="34">#REF!</definedName>
    <definedName name="inv.bank" localSheetId="30">#REF!</definedName>
    <definedName name="inv.bank" localSheetId="53">#REF!</definedName>
    <definedName name="inv.bank" localSheetId="26">#REF!</definedName>
    <definedName name="inv.bank" localSheetId="36">#REF!</definedName>
    <definedName name="inv.bank" localSheetId="37">#REF!</definedName>
    <definedName name="inv.bank" localSheetId="56">#REF!</definedName>
    <definedName name="inv.bank" localSheetId="4">#REF!</definedName>
    <definedName name="inv.bank" localSheetId="5">#REF!</definedName>
    <definedName name="inv.bank" localSheetId="16">#REF!</definedName>
    <definedName name="inv.bank" localSheetId="31">#REF!</definedName>
    <definedName name="inv.bank" localSheetId="32">#REF!</definedName>
    <definedName name="inv.bank" localSheetId="29">#REF!</definedName>
    <definedName name="inv.bank" localSheetId="54">#REF!</definedName>
    <definedName name="inv.bank" localSheetId="38">#REF!</definedName>
    <definedName name="inv.bank" localSheetId="7">#REF!</definedName>
    <definedName name="inv.bank" localSheetId="8">#REF!</definedName>
    <definedName name="inv.bank" localSheetId="6">#REF!</definedName>
    <definedName name="inv.bank" localSheetId="9">#REF!</definedName>
    <definedName name="inv.bank" localSheetId="35">#REF!</definedName>
    <definedName name="inv.bank">#REF!</definedName>
    <definedName name="just" localSheetId="40">#REF!</definedName>
    <definedName name="just" localSheetId="18">#REF!</definedName>
    <definedName name="just" localSheetId="12">#REF!</definedName>
    <definedName name="just" localSheetId="33">#REF!</definedName>
    <definedName name="just" localSheetId="34">#REF!</definedName>
    <definedName name="just" localSheetId="30">#REF!</definedName>
    <definedName name="just" localSheetId="53">#REF!</definedName>
    <definedName name="just" localSheetId="26">#REF!</definedName>
    <definedName name="just" localSheetId="36">#REF!</definedName>
    <definedName name="just" localSheetId="37">#REF!</definedName>
    <definedName name="just" localSheetId="56">#REF!</definedName>
    <definedName name="just" localSheetId="4">#REF!</definedName>
    <definedName name="just" localSheetId="5">#REF!</definedName>
    <definedName name="just" localSheetId="16">#REF!</definedName>
    <definedName name="just" localSheetId="31">#REF!</definedName>
    <definedName name="just" localSheetId="32">#REF!</definedName>
    <definedName name="just" localSheetId="29">#REF!</definedName>
    <definedName name="just" localSheetId="54">#REF!</definedName>
    <definedName name="just" localSheetId="38">#REF!</definedName>
    <definedName name="just" localSheetId="7">#REF!</definedName>
    <definedName name="just" localSheetId="8">#REF!</definedName>
    <definedName name="just" localSheetId="6">#REF!</definedName>
    <definedName name="just" localSheetId="9">#REF!</definedName>
    <definedName name="just" localSheetId="35">#REF!</definedName>
    <definedName name="just">#REF!</definedName>
    <definedName name="Key" localSheetId="40">#REF!</definedName>
    <definedName name="Key" localSheetId="18">#REF!</definedName>
    <definedName name="Key" localSheetId="12">#REF!</definedName>
    <definedName name="Key" localSheetId="33">#REF!</definedName>
    <definedName name="Key" localSheetId="34">#REF!</definedName>
    <definedName name="Key" localSheetId="30">#REF!</definedName>
    <definedName name="Key" localSheetId="53">#REF!</definedName>
    <definedName name="Key" localSheetId="26">#REF!</definedName>
    <definedName name="Key" localSheetId="36">#REF!</definedName>
    <definedName name="Key" localSheetId="37">#REF!</definedName>
    <definedName name="Key" localSheetId="56">#REF!</definedName>
    <definedName name="Key" localSheetId="4">#REF!</definedName>
    <definedName name="Key" localSheetId="5">#REF!</definedName>
    <definedName name="Key" localSheetId="16">#REF!</definedName>
    <definedName name="Key" localSheetId="31">#REF!</definedName>
    <definedName name="Key" localSheetId="32">#REF!</definedName>
    <definedName name="Key" localSheetId="29">#REF!</definedName>
    <definedName name="Key" localSheetId="54">#REF!</definedName>
    <definedName name="Key" localSheetId="38">#REF!</definedName>
    <definedName name="Key" localSheetId="7">#REF!</definedName>
    <definedName name="Key" localSheetId="8">#REF!</definedName>
    <definedName name="Key" localSheetId="6">#REF!</definedName>
    <definedName name="Key" localSheetId="9">#REF!</definedName>
    <definedName name="Key" localSheetId="35">#REF!</definedName>
    <definedName name="Key">#REF!</definedName>
    <definedName name="key_life" localSheetId="40">#REF!</definedName>
    <definedName name="key_life" localSheetId="18">#REF!</definedName>
    <definedName name="key_life" localSheetId="12">#REF!</definedName>
    <definedName name="key_life" localSheetId="33">#REF!</definedName>
    <definedName name="key_life" localSheetId="34">#REF!</definedName>
    <definedName name="key_life" localSheetId="30">#REF!</definedName>
    <definedName name="key_life" localSheetId="53">#REF!</definedName>
    <definedName name="key_life" localSheetId="26">#REF!</definedName>
    <definedName name="key_life" localSheetId="36">#REF!</definedName>
    <definedName name="key_life" localSheetId="37">#REF!</definedName>
    <definedName name="key_life" localSheetId="56">#REF!</definedName>
    <definedName name="key_life" localSheetId="4">#REF!</definedName>
    <definedName name="key_life" localSheetId="5">#REF!</definedName>
    <definedName name="key_life" localSheetId="16">#REF!</definedName>
    <definedName name="key_life" localSheetId="31">#REF!</definedName>
    <definedName name="key_life" localSheetId="32">#REF!</definedName>
    <definedName name="key_life" localSheetId="29">#REF!</definedName>
    <definedName name="key_life" localSheetId="54">#REF!</definedName>
    <definedName name="key_life" localSheetId="38">#REF!</definedName>
    <definedName name="key_life" localSheetId="7">#REF!</definedName>
    <definedName name="key_life" localSheetId="8">#REF!</definedName>
    <definedName name="key_life" localSheetId="6">#REF!</definedName>
    <definedName name="key_life" localSheetId="9">#REF!</definedName>
    <definedName name="key_life" localSheetId="35">#REF!</definedName>
    <definedName name="key_life">#REF!</definedName>
    <definedName name="keyratio" localSheetId="40">#REF!</definedName>
    <definedName name="keyratio" localSheetId="18">#REF!</definedName>
    <definedName name="keyratio" localSheetId="12">#REF!</definedName>
    <definedName name="keyratio" localSheetId="33">#REF!</definedName>
    <definedName name="keyratio" localSheetId="34">#REF!</definedName>
    <definedName name="keyratio" localSheetId="30">#REF!</definedName>
    <definedName name="keyratio" localSheetId="53">#REF!</definedName>
    <definedName name="keyratio" localSheetId="26">#REF!</definedName>
    <definedName name="keyratio" localSheetId="36">#REF!</definedName>
    <definedName name="keyratio" localSheetId="37">#REF!</definedName>
    <definedName name="keyratio" localSheetId="56">#REF!</definedName>
    <definedName name="keyratio" localSheetId="4">#REF!</definedName>
    <definedName name="keyratio" localSheetId="5">#REF!</definedName>
    <definedName name="keyratio" localSheetId="16">#REF!</definedName>
    <definedName name="keyratio" localSheetId="31">#REF!</definedName>
    <definedName name="keyratio" localSheetId="32">#REF!</definedName>
    <definedName name="keyratio" localSheetId="29">#REF!</definedName>
    <definedName name="keyratio" localSheetId="54">#REF!</definedName>
    <definedName name="keyratio" localSheetId="38">#REF!</definedName>
    <definedName name="keyratio" localSheetId="7">#REF!</definedName>
    <definedName name="keyratio" localSheetId="8">#REF!</definedName>
    <definedName name="keyratio" localSheetId="6">#REF!</definedName>
    <definedName name="keyratio" localSheetId="9">#REF!</definedName>
    <definedName name="keyratio" localSheetId="35">#REF!</definedName>
    <definedName name="keyratio">#REF!</definedName>
    <definedName name="kk" localSheetId="40">[78]Syöttöpohja!$F$4</definedName>
    <definedName name="kk" localSheetId="33">[79]Syöttöpohja!$F$4</definedName>
    <definedName name="kk" localSheetId="34">[79]Syöttöpohja!$F$4</definedName>
    <definedName name="kk" localSheetId="30">[79]Syöttöpohja!$F$4</definedName>
    <definedName name="kk" localSheetId="53">[79]Syöttöpohja!$F$4</definedName>
    <definedName name="kk" localSheetId="36">[79]Syöttöpohja!$F$4</definedName>
    <definedName name="kk" localSheetId="37">[78]Syöttöpohja!$F$4</definedName>
    <definedName name="kk" localSheetId="56">[80]Syöttöpohja!$F$4</definedName>
    <definedName name="kk" localSheetId="31">[79]Syöttöpohja!$F$4</definedName>
    <definedName name="kk" localSheetId="32">[79]Syöttöpohja!$F$4</definedName>
    <definedName name="kk" localSheetId="29">[79]Syöttöpohja!$F$4</definedName>
    <definedName name="kk" localSheetId="54">[123]Syöttöpohja!$F$4</definedName>
    <definedName name="kk" localSheetId="7">[81]Syöttöpohja!$F$4</definedName>
    <definedName name="kk" localSheetId="8">[81]Syöttöpohja!$F$4</definedName>
    <definedName name="kk" localSheetId="6">[81]Syöttöpohja!$F$4</definedName>
    <definedName name="kk" localSheetId="35">[79]Syöttöpohja!$F$4</definedName>
    <definedName name="kk">[82]Syöttöpohja!$F$4</definedName>
    <definedName name="KolIndeks0" localSheetId="40">[32]HelpSheet!$G$9</definedName>
    <definedName name="KolIndeks0" localSheetId="33">[33]HelpSheet!$G$9</definedName>
    <definedName name="KolIndeks0" localSheetId="34">[33]HelpSheet!$G$9</definedName>
    <definedName name="KolIndeks0" localSheetId="30">[33]HelpSheet!$G$9</definedName>
    <definedName name="KolIndeks0" localSheetId="53">[33]HelpSheet!$G$9</definedName>
    <definedName name="KolIndeks0" localSheetId="36">[33]HelpSheet!$G$9</definedName>
    <definedName name="KolIndeks0" localSheetId="37">[32]HelpSheet!$G$9</definedName>
    <definedName name="KolIndeks0" localSheetId="56">[34]HelpSheet!$G$9</definedName>
    <definedName name="KolIndeks0" localSheetId="31">[33]HelpSheet!$G$9</definedName>
    <definedName name="KolIndeks0" localSheetId="32">[33]HelpSheet!$G$9</definedName>
    <definedName name="KolIndeks0" localSheetId="29">[33]HelpSheet!$G$9</definedName>
    <definedName name="KolIndeks0" localSheetId="54">[114]HelpSheet!$G$9</definedName>
    <definedName name="KolIndeks0" localSheetId="7">[35]HelpSheet!$G$9</definedName>
    <definedName name="KolIndeks0" localSheetId="8">[35]HelpSheet!$G$9</definedName>
    <definedName name="KolIndeks0" localSheetId="6">[35]HelpSheet!$G$9</definedName>
    <definedName name="KolIndeks0" localSheetId="35">[33]HelpSheet!$G$9</definedName>
    <definedName name="KolIndeks0">[36]HelpSheet!$G$9</definedName>
    <definedName name="KolIndeks1" localSheetId="40">[32]HelpSheet!$G$11</definedName>
    <definedName name="KolIndeks1" localSheetId="33">[33]HelpSheet!$G$11</definedName>
    <definedName name="KolIndeks1" localSheetId="34">[33]HelpSheet!$G$11</definedName>
    <definedName name="KolIndeks1" localSheetId="30">[33]HelpSheet!$G$11</definedName>
    <definedName name="KolIndeks1" localSheetId="53">[33]HelpSheet!$G$11</definedName>
    <definedName name="KolIndeks1" localSheetId="36">[33]HelpSheet!$G$11</definedName>
    <definedName name="KolIndeks1" localSheetId="37">[32]HelpSheet!$G$11</definedName>
    <definedName name="KolIndeks1" localSheetId="56">[34]HelpSheet!$G$11</definedName>
    <definedName name="KolIndeks1" localSheetId="31">[33]HelpSheet!$G$11</definedName>
    <definedName name="KolIndeks1" localSheetId="32">[33]HelpSheet!$G$11</definedName>
    <definedName name="KolIndeks1" localSheetId="29">[33]HelpSheet!$G$11</definedName>
    <definedName name="KolIndeks1" localSheetId="54">[114]HelpSheet!$G$11</definedName>
    <definedName name="KolIndeks1" localSheetId="7">[35]HelpSheet!$G$11</definedName>
    <definedName name="KolIndeks1" localSheetId="8">[35]HelpSheet!$G$11</definedName>
    <definedName name="KolIndeks1" localSheetId="6">[35]HelpSheet!$G$11</definedName>
    <definedName name="KolIndeks1" localSheetId="35">[33]HelpSheet!$G$11</definedName>
    <definedName name="KolIndeks1">[36]HelpSheet!$G$11</definedName>
    <definedName name="KolIndeks2" localSheetId="40">[32]HelpSheet!$G$13</definedName>
    <definedName name="KolIndeks2" localSheetId="33">[33]HelpSheet!$G$13</definedName>
    <definedName name="KolIndeks2" localSheetId="34">[33]HelpSheet!$G$13</definedName>
    <definedName name="KolIndeks2" localSheetId="30">[33]HelpSheet!$G$13</definedName>
    <definedName name="KolIndeks2" localSheetId="53">[33]HelpSheet!$G$13</definedName>
    <definedName name="KolIndeks2" localSheetId="36">[33]HelpSheet!$G$13</definedName>
    <definedName name="KolIndeks2" localSheetId="37">[32]HelpSheet!$G$13</definedName>
    <definedName name="KolIndeks2" localSheetId="56">[34]HelpSheet!$G$13</definedName>
    <definedName name="KolIndeks2" localSheetId="31">[33]HelpSheet!$G$13</definedName>
    <definedName name="KolIndeks2" localSheetId="32">[33]HelpSheet!$G$13</definedName>
    <definedName name="KolIndeks2" localSheetId="29">[33]HelpSheet!$G$13</definedName>
    <definedName name="KolIndeks2" localSheetId="54">[114]HelpSheet!$G$13</definedName>
    <definedName name="KolIndeks2" localSheetId="7">[35]HelpSheet!$G$13</definedName>
    <definedName name="KolIndeks2" localSheetId="8">[35]HelpSheet!$G$13</definedName>
    <definedName name="KolIndeks2" localSheetId="6">[35]HelpSheet!$G$13</definedName>
    <definedName name="KolIndeks2" localSheetId="35">[33]HelpSheet!$G$13</definedName>
    <definedName name="KolIndeks2">[36]HelpSheet!$G$13</definedName>
    <definedName name="KolIndeks3" localSheetId="40">[32]HelpSheet!$G$15</definedName>
    <definedName name="KolIndeks3" localSheetId="33">[33]HelpSheet!$G$15</definedName>
    <definedName name="KolIndeks3" localSheetId="34">[33]HelpSheet!$G$15</definedName>
    <definedName name="KolIndeks3" localSheetId="30">[33]HelpSheet!$G$15</definedName>
    <definedName name="KolIndeks3" localSheetId="53">[33]HelpSheet!$G$15</definedName>
    <definedName name="KolIndeks3" localSheetId="36">[33]HelpSheet!$G$15</definedName>
    <definedName name="KolIndeks3" localSheetId="37">[32]HelpSheet!$G$15</definedName>
    <definedName name="KolIndeks3" localSheetId="56">[34]HelpSheet!$G$15</definedName>
    <definedName name="KolIndeks3" localSheetId="31">[33]HelpSheet!$G$15</definedName>
    <definedName name="KolIndeks3" localSheetId="32">[33]HelpSheet!$G$15</definedName>
    <definedName name="KolIndeks3" localSheetId="29">[33]HelpSheet!$G$15</definedName>
    <definedName name="KolIndeks3" localSheetId="54">[114]HelpSheet!$G$15</definedName>
    <definedName name="KolIndeks3" localSheetId="7">[35]HelpSheet!$G$15</definedName>
    <definedName name="KolIndeks3" localSheetId="8">[35]HelpSheet!$G$15</definedName>
    <definedName name="KolIndeks3" localSheetId="6">[35]HelpSheet!$G$15</definedName>
    <definedName name="KolIndeks3" localSheetId="35">[33]HelpSheet!$G$15</definedName>
    <definedName name="KolIndeks3">[36]HelpSheet!$G$15</definedName>
    <definedName name="kop" localSheetId="40">#REF!</definedName>
    <definedName name="kop" localSheetId="18">#REF!</definedName>
    <definedName name="kop" localSheetId="12">#REF!</definedName>
    <definedName name="kop" localSheetId="33">#REF!</definedName>
    <definedName name="kop" localSheetId="34">#REF!</definedName>
    <definedName name="kop" localSheetId="30">#REF!</definedName>
    <definedName name="kop" localSheetId="53">#REF!</definedName>
    <definedName name="kop" localSheetId="26">#REF!</definedName>
    <definedName name="kop" localSheetId="36">#REF!</definedName>
    <definedName name="kop" localSheetId="37">#REF!</definedName>
    <definedName name="kop" localSheetId="56">#REF!</definedName>
    <definedName name="kop" localSheetId="4">#REF!</definedName>
    <definedName name="kop" localSheetId="5">#REF!</definedName>
    <definedName name="kop" localSheetId="16">#REF!</definedName>
    <definedName name="kop" localSheetId="31">#REF!</definedName>
    <definedName name="kop" localSheetId="32">#REF!</definedName>
    <definedName name="kop" localSheetId="29">#REF!</definedName>
    <definedName name="kop" localSheetId="54">#REF!</definedName>
    <definedName name="kop" localSheetId="38">#REF!</definedName>
    <definedName name="kop" localSheetId="7">#REF!</definedName>
    <definedName name="kop" localSheetId="8">#REF!</definedName>
    <definedName name="kop" localSheetId="6">#REF!</definedName>
    <definedName name="kop" localSheetId="9">#REF!</definedName>
    <definedName name="kop" localSheetId="35">#REF!</definedName>
    <definedName name="kop">#REF!</definedName>
    <definedName name="KvtKolIndeks1" localSheetId="40">[32]HelpSheet!$I$3</definedName>
    <definedName name="KvtKolIndeks1" localSheetId="33">[33]HelpSheet!$I$3</definedName>
    <definedName name="KvtKolIndeks1" localSheetId="34">[33]HelpSheet!$I$3</definedName>
    <definedName name="KvtKolIndeks1" localSheetId="30">[33]HelpSheet!$I$3</definedName>
    <definedName name="KvtKolIndeks1" localSheetId="53">[33]HelpSheet!$I$3</definedName>
    <definedName name="KvtKolIndeks1" localSheetId="36">[33]HelpSheet!$I$3</definedName>
    <definedName name="KvtKolIndeks1" localSheetId="37">[32]HelpSheet!$I$3</definedName>
    <definedName name="KvtKolIndeks1" localSheetId="56">[34]HelpSheet!$I$3</definedName>
    <definedName name="KvtKolIndeks1" localSheetId="31">[33]HelpSheet!$I$3</definedName>
    <definedName name="KvtKolIndeks1" localSheetId="32">[33]HelpSheet!$I$3</definedName>
    <definedName name="KvtKolIndeks1" localSheetId="29">[33]HelpSheet!$I$3</definedName>
    <definedName name="KvtKolIndeks1" localSheetId="54">[114]HelpSheet!$I$3</definedName>
    <definedName name="KvtKolIndeks1" localSheetId="7">[35]HelpSheet!$I$3</definedName>
    <definedName name="KvtKolIndeks1" localSheetId="8">[35]HelpSheet!$I$3</definedName>
    <definedName name="KvtKolIndeks1" localSheetId="6">[35]HelpSheet!$I$3</definedName>
    <definedName name="KvtKolIndeks1" localSheetId="35">[33]HelpSheet!$I$3</definedName>
    <definedName name="KvtKolIndeks1">[36]HelpSheet!$I$3</definedName>
    <definedName name="KvtKolIndeks2" localSheetId="40">[32]HelpSheet!$I$5</definedName>
    <definedName name="KvtKolIndeks2" localSheetId="33">[33]HelpSheet!$I$5</definedName>
    <definedName name="KvtKolIndeks2" localSheetId="34">[33]HelpSheet!$I$5</definedName>
    <definedName name="KvtKolIndeks2" localSheetId="30">[33]HelpSheet!$I$5</definedName>
    <definedName name="KvtKolIndeks2" localSheetId="53">[33]HelpSheet!$I$5</definedName>
    <definedName name="KvtKolIndeks2" localSheetId="36">[33]HelpSheet!$I$5</definedName>
    <definedName name="KvtKolIndeks2" localSheetId="37">[32]HelpSheet!$I$5</definedName>
    <definedName name="KvtKolIndeks2" localSheetId="56">[34]HelpSheet!$I$5</definedName>
    <definedName name="KvtKolIndeks2" localSheetId="31">[33]HelpSheet!$I$5</definedName>
    <definedName name="KvtKolIndeks2" localSheetId="32">[33]HelpSheet!$I$5</definedName>
    <definedName name="KvtKolIndeks2" localSheetId="29">[33]HelpSheet!$I$5</definedName>
    <definedName name="KvtKolIndeks2" localSheetId="54">[114]HelpSheet!$I$5</definedName>
    <definedName name="KvtKolIndeks2" localSheetId="7">[35]HelpSheet!$I$5</definedName>
    <definedName name="KvtKolIndeks2" localSheetId="8">[35]HelpSheet!$I$5</definedName>
    <definedName name="KvtKolIndeks2" localSheetId="6">[35]HelpSheet!$I$5</definedName>
    <definedName name="KvtKolIndeks2" localSheetId="35">[33]HelpSheet!$I$5</definedName>
    <definedName name="KvtKolIndeks2">[36]HelpSheet!$I$5</definedName>
    <definedName name="KvtKolIndeks3" localSheetId="40">[32]HelpSheet!$I$7</definedName>
    <definedName name="KvtKolIndeks3" localSheetId="33">[33]HelpSheet!$I$7</definedName>
    <definedName name="KvtKolIndeks3" localSheetId="34">[33]HelpSheet!$I$7</definedName>
    <definedName name="KvtKolIndeks3" localSheetId="30">[33]HelpSheet!$I$7</definedName>
    <definedName name="KvtKolIndeks3" localSheetId="53">[33]HelpSheet!$I$7</definedName>
    <definedName name="KvtKolIndeks3" localSheetId="36">[33]HelpSheet!$I$7</definedName>
    <definedName name="KvtKolIndeks3" localSheetId="37">[32]HelpSheet!$I$7</definedName>
    <definedName name="KvtKolIndeks3" localSheetId="56">[34]HelpSheet!$I$7</definedName>
    <definedName name="KvtKolIndeks3" localSheetId="31">[33]HelpSheet!$I$7</definedName>
    <definedName name="KvtKolIndeks3" localSheetId="32">[33]HelpSheet!$I$7</definedName>
    <definedName name="KvtKolIndeks3" localSheetId="29">[33]HelpSheet!$I$7</definedName>
    <definedName name="KvtKolIndeks3" localSheetId="54">[114]HelpSheet!$I$7</definedName>
    <definedName name="KvtKolIndeks3" localSheetId="7">[35]HelpSheet!$I$7</definedName>
    <definedName name="KvtKolIndeks3" localSheetId="8">[35]HelpSheet!$I$7</definedName>
    <definedName name="KvtKolIndeks3" localSheetId="6">[35]HelpSheet!$I$7</definedName>
    <definedName name="KvtKolIndeks3" localSheetId="35">[33]HelpSheet!$I$7</definedName>
    <definedName name="KvtKolIndeks3">[36]HelpSheet!$I$7</definedName>
    <definedName name="KvtKolIndeks4" localSheetId="40">[32]HelpSheet!$I$9</definedName>
    <definedName name="KvtKolIndeks4" localSheetId="33">[33]HelpSheet!$I$9</definedName>
    <definedName name="KvtKolIndeks4" localSheetId="34">[33]HelpSheet!$I$9</definedName>
    <definedName name="KvtKolIndeks4" localSheetId="30">[33]HelpSheet!$I$9</definedName>
    <definedName name="KvtKolIndeks4" localSheetId="53">[33]HelpSheet!$I$9</definedName>
    <definedName name="KvtKolIndeks4" localSheetId="36">[33]HelpSheet!$I$9</definedName>
    <definedName name="KvtKolIndeks4" localSheetId="37">[32]HelpSheet!$I$9</definedName>
    <definedName name="KvtKolIndeks4" localSheetId="56">[34]HelpSheet!$I$9</definedName>
    <definedName name="KvtKolIndeks4" localSheetId="31">[33]HelpSheet!$I$9</definedName>
    <definedName name="KvtKolIndeks4" localSheetId="32">[33]HelpSheet!$I$9</definedName>
    <definedName name="KvtKolIndeks4" localSheetId="29">[33]HelpSheet!$I$9</definedName>
    <definedName name="KvtKolIndeks4" localSheetId="54">[114]HelpSheet!$I$9</definedName>
    <definedName name="KvtKolIndeks4" localSheetId="7">[35]HelpSheet!$I$9</definedName>
    <definedName name="KvtKolIndeks4" localSheetId="8">[35]HelpSheet!$I$9</definedName>
    <definedName name="KvtKolIndeks4" localSheetId="6">[35]HelpSheet!$I$9</definedName>
    <definedName name="KvtKolIndeks4" localSheetId="35">[33]HelpSheet!$I$9</definedName>
    <definedName name="KvtKolIndeks4">[36]HelpSheet!$I$9</definedName>
    <definedName name="Life" localSheetId="40">#REF!</definedName>
    <definedName name="Life" localSheetId="18">#REF!</definedName>
    <definedName name="Life" localSheetId="12">#REF!</definedName>
    <definedName name="Life" localSheetId="33">#REF!</definedName>
    <definedName name="Life" localSheetId="34">#REF!</definedName>
    <definedName name="Life" localSheetId="30">#REF!</definedName>
    <definedName name="Life" localSheetId="53">#REF!</definedName>
    <definedName name="Life" localSheetId="26">#REF!</definedName>
    <definedName name="Life" localSheetId="36">#REF!</definedName>
    <definedName name="Life" localSheetId="37">#REF!</definedName>
    <definedName name="Life" localSheetId="56">#REF!</definedName>
    <definedName name="Life" localSheetId="4">#REF!</definedName>
    <definedName name="Life" localSheetId="5">#REF!</definedName>
    <definedName name="Life" localSheetId="16">#REF!</definedName>
    <definedName name="Life" localSheetId="31">#REF!</definedName>
    <definedName name="Life" localSheetId="32">#REF!</definedName>
    <definedName name="Life" localSheetId="29">#REF!</definedName>
    <definedName name="Life" localSheetId="54">#REF!</definedName>
    <definedName name="Life" localSheetId="38">#REF!</definedName>
    <definedName name="Life" localSheetId="7">#REF!</definedName>
    <definedName name="Life" localSheetId="8">#REF!</definedName>
    <definedName name="Life" localSheetId="6">#REF!</definedName>
    <definedName name="Life" localSheetId="9">#REF!</definedName>
    <definedName name="Life" localSheetId="35">#REF!</definedName>
    <definedName name="Life">#REF!</definedName>
    <definedName name="life_sam" localSheetId="40">#REF!</definedName>
    <definedName name="life_sam" localSheetId="18">#REF!</definedName>
    <definedName name="life_sam" localSheetId="12">#REF!</definedName>
    <definedName name="life_sam" localSheetId="33">#REF!</definedName>
    <definedName name="life_sam" localSheetId="34">#REF!</definedName>
    <definedName name="life_sam" localSheetId="30">#REF!</definedName>
    <definedName name="life_sam" localSheetId="53">#REF!</definedName>
    <definedName name="life_sam" localSheetId="26">#REF!</definedName>
    <definedName name="life_sam" localSheetId="36">#REF!</definedName>
    <definedName name="life_sam" localSheetId="37">#REF!</definedName>
    <definedName name="life_sam" localSheetId="56">#REF!</definedName>
    <definedName name="life_sam" localSheetId="4">#REF!</definedName>
    <definedName name="life_sam" localSheetId="5">#REF!</definedName>
    <definedName name="life_sam" localSheetId="16">#REF!</definedName>
    <definedName name="life_sam" localSheetId="31">#REF!</definedName>
    <definedName name="life_sam" localSheetId="32">#REF!</definedName>
    <definedName name="life_sam" localSheetId="29">#REF!</definedName>
    <definedName name="life_sam" localSheetId="54">#REF!</definedName>
    <definedName name="life_sam" localSheetId="38">#REF!</definedName>
    <definedName name="life_sam" localSheetId="7">#REF!</definedName>
    <definedName name="life_sam" localSheetId="8">#REF!</definedName>
    <definedName name="life_sam" localSheetId="6">#REF!</definedName>
    <definedName name="life_sam" localSheetId="9">#REF!</definedName>
    <definedName name="life_sam" localSheetId="35">#REF!</definedName>
    <definedName name="life_sam">#REF!</definedName>
    <definedName name="life1" localSheetId="40">#REF!</definedName>
    <definedName name="life1" localSheetId="18">#REF!</definedName>
    <definedName name="life1" localSheetId="12">#REF!</definedName>
    <definedName name="life1" localSheetId="33">#REF!</definedName>
    <definedName name="life1" localSheetId="34">#REF!</definedName>
    <definedName name="life1" localSheetId="30">#REF!</definedName>
    <definedName name="life1" localSheetId="53">#REF!</definedName>
    <definedName name="life1" localSheetId="26">#REF!</definedName>
    <definedName name="life1" localSheetId="36">#REF!</definedName>
    <definedName name="life1" localSheetId="37">#REF!</definedName>
    <definedName name="life1" localSheetId="56">#REF!</definedName>
    <definedName name="life1" localSheetId="4">#REF!</definedName>
    <definedName name="life1" localSheetId="5">#REF!</definedName>
    <definedName name="life1" localSheetId="16">#REF!</definedName>
    <definedName name="life1" localSheetId="31">#REF!</definedName>
    <definedName name="life1" localSheetId="32">#REF!</definedName>
    <definedName name="life1" localSheetId="29">#REF!</definedName>
    <definedName name="life1" localSheetId="54">#REF!</definedName>
    <definedName name="life1" localSheetId="38">#REF!</definedName>
    <definedName name="life1" localSheetId="7">#REF!</definedName>
    <definedName name="life1" localSheetId="8">#REF!</definedName>
    <definedName name="life1" localSheetId="6">#REF!</definedName>
    <definedName name="life1" localSheetId="9">#REF!</definedName>
    <definedName name="life1" localSheetId="35">#REF!</definedName>
    <definedName name="life1">#REF!</definedName>
    <definedName name="life2" localSheetId="40">#REF!</definedName>
    <definedName name="life2" localSheetId="18">#REF!</definedName>
    <definedName name="life2" localSheetId="12">#REF!</definedName>
    <definedName name="life2" localSheetId="33">#REF!</definedName>
    <definedName name="life2" localSheetId="34">#REF!</definedName>
    <definedName name="life2" localSheetId="30">#REF!</definedName>
    <definedName name="life2" localSheetId="53">#REF!</definedName>
    <definedName name="life2" localSheetId="26">#REF!</definedName>
    <definedName name="life2" localSheetId="36">#REF!</definedName>
    <definedName name="life2" localSheetId="37">#REF!</definedName>
    <definedName name="life2" localSheetId="56">#REF!</definedName>
    <definedName name="life2" localSheetId="4">#REF!</definedName>
    <definedName name="life2" localSheetId="5">#REF!</definedName>
    <definedName name="life2" localSheetId="16">#REF!</definedName>
    <definedName name="life2" localSheetId="31">#REF!</definedName>
    <definedName name="life2" localSheetId="32">#REF!</definedName>
    <definedName name="life2" localSheetId="29">#REF!</definedName>
    <definedName name="life2" localSheetId="54">#REF!</definedName>
    <definedName name="life2" localSheetId="38">#REF!</definedName>
    <definedName name="life2" localSheetId="7">#REF!</definedName>
    <definedName name="life2" localSheetId="8">#REF!</definedName>
    <definedName name="life2" localSheetId="6">#REF!</definedName>
    <definedName name="life2" localSheetId="9">#REF!</definedName>
    <definedName name="life2" localSheetId="35">#REF!</definedName>
    <definedName name="life2">#REF!</definedName>
    <definedName name="loansPortfolio" localSheetId="40">#REF!</definedName>
    <definedName name="loansPortfolio" localSheetId="18">#REF!</definedName>
    <definedName name="loansPortfolio" localSheetId="12">#REF!</definedName>
    <definedName name="loansPortfolio" localSheetId="33">#REF!</definedName>
    <definedName name="loansPortfolio" localSheetId="34">#REF!</definedName>
    <definedName name="loansPortfolio" localSheetId="30">#REF!</definedName>
    <definedName name="loansPortfolio" localSheetId="53">#REF!</definedName>
    <definedName name="loansPortfolio" localSheetId="26">#REF!</definedName>
    <definedName name="loansPortfolio" localSheetId="36">#REF!</definedName>
    <definedName name="loansPortfolio" localSheetId="37">#REF!</definedName>
    <definedName name="loansPortfolio" localSheetId="56">#REF!</definedName>
    <definedName name="loansPortfolio" localSheetId="4">#REF!</definedName>
    <definedName name="loansPortfolio" localSheetId="5">#REF!</definedName>
    <definedName name="loansPortfolio" localSheetId="16">#REF!</definedName>
    <definedName name="loansPortfolio" localSheetId="31">#REF!</definedName>
    <definedName name="loansPortfolio" localSheetId="32">#REF!</definedName>
    <definedName name="loansPortfolio" localSheetId="29">#REF!</definedName>
    <definedName name="loansPortfolio" localSheetId="54">#REF!</definedName>
    <definedName name="loansPortfolio" localSheetId="38">#REF!</definedName>
    <definedName name="loansPortfolio" localSheetId="7">#REF!</definedName>
    <definedName name="loansPortfolio" localSheetId="8">#REF!</definedName>
    <definedName name="loansPortfolio" localSheetId="6">#REF!</definedName>
    <definedName name="loansPortfolio" localSheetId="9">#REF!</definedName>
    <definedName name="loansPortfolio" localSheetId="35">#REF!</definedName>
    <definedName name="loansPortfolio">#REF!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18" hidden="1">{#N/A,#N/A,TRUE,"Forside";#N/A,#N/A,TRUE,"Contents";#N/A,#N/A,TRUE,"Opera. income stat.";#N/A,#N/A,TRUE,"Business area ";#N/A,#N/A,TRUE,"Statutory income statem."}</definedName>
    <definedName name="mar" localSheetId="48" hidden="1">{#N/A,#N/A,TRUE,"Forside";#N/A,#N/A,TRUE,"Contents";#N/A,#N/A,TRUE,"Opera. income stat.";#N/A,#N/A,TRUE,"Business area ";#N/A,#N/A,TRUE,"Statutory income statem."}</definedName>
    <definedName name="mar" localSheetId="12" hidden="1">{#N/A,#N/A,TRUE,"Forside";#N/A,#N/A,TRUE,"Contents";#N/A,#N/A,TRUE,"Opera. income stat.";#N/A,#N/A,TRUE,"Business area ";#N/A,#N/A,TRUE,"Statutory income statem."}</definedName>
    <definedName name="mar" localSheetId="1" hidden="1">{#N/A,#N/A,TRUE,"Forside";#N/A,#N/A,TRUE,"Contents";#N/A,#N/A,TRUE,"Opera. income stat.";#N/A,#N/A,TRUE,"Business area ";#N/A,#N/A,TRUE,"Statutory income statem."}</definedName>
    <definedName name="mar" localSheetId="33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0" hidden="1">{#N/A,#N/A,TRUE,"Forside";#N/A,#N/A,TRUE,"Contents";#N/A,#N/A,TRUE,"Opera. income stat.";#N/A,#N/A,TRUE,"Business area ";#N/A,#N/A,TRUE,"Statutory income statem."}</definedName>
    <definedName name="mar" localSheetId="53" hidden="1">{#N/A,#N/A,TRUE,"Forside";#N/A,#N/A,TRUE,"Contents";#N/A,#N/A,TRUE,"Opera. income stat.";#N/A,#N/A,TRUE,"Business area ";#N/A,#N/A,TRUE,"Statutory income statem."}</definedName>
    <definedName name="mar" localSheetId="26" hidden="1">{#N/A,#N/A,TRUE,"Forside";#N/A,#N/A,TRUE,"Contents";#N/A,#N/A,TRUE,"Opera. income stat.";#N/A,#N/A,TRUE,"Business area ";#N/A,#N/A,TRUE,"Statutory income statem."}</definedName>
    <definedName name="mar" localSheetId="36" hidden="1">{#N/A,#N/A,TRUE,"Forside";#N/A,#N/A,TRUE,"Contents";#N/A,#N/A,TRUE,"Opera. income stat.";#N/A,#N/A,TRUE,"Business area ";#N/A,#N/A,TRUE,"Statutory income statem."}</definedName>
    <definedName name="mar" localSheetId="37" hidden="1">{#N/A,#N/A,TRUE,"Forside";#N/A,#N/A,TRUE,"Contents";#N/A,#N/A,TRUE,"Opera. income stat.";#N/A,#N/A,TRUE,"Business area ";#N/A,#N/A,TRUE,"Statutory income statem."}</definedName>
    <definedName name="mar" localSheetId="56" hidden="1">{#N/A,#N/A,TRUE,"Forside";#N/A,#N/A,TRUE,"Contents";#N/A,#N/A,TRUE,"Opera. income stat.";#N/A,#N/A,TRUE,"Business area ";#N/A,#N/A,TRUE,"Statutory income statem."}</definedName>
    <definedName name="mar" localSheetId="4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31" hidden="1">{#N/A,#N/A,TRUE,"Forside";#N/A,#N/A,TRUE,"Contents";#N/A,#N/A,TRUE,"Opera. income stat.";#N/A,#N/A,TRUE,"Business area ";#N/A,#N/A,TRUE,"Statutory income statem."}</definedName>
    <definedName name="mar" localSheetId="32" hidden="1">{#N/A,#N/A,TRUE,"Forside";#N/A,#N/A,TRUE,"Contents";#N/A,#N/A,TRUE,"Opera. income stat.";#N/A,#N/A,TRUE,"Business area ";#N/A,#N/A,TRUE,"Statutory income statem."}</definedName>
    <definedName name="mar" localSheetId="29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38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41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35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40">[48]Sheet1!$C$10</definedName>
    <definedName name="Margins" localSheetId="33">[49]Sheet1!$C$10</definedName>
    <definedName name="Margins" localSheetId="34">[49]Sheet1!$C$10</definedName>
    <definedName name="Margins" localSheetId="30">[49]Sheet1!$C$10</definedName>
    <definedName name="Margins" localSheetId="53">[49]Sheet1!$C$10</definedName>
    <definedName name="Margins" localSheetId="36">[49]Sheet1!$C$10</definedName>
    <definedName name="Margins" localSheetId="37">[48]Sheet1!$C$10</definedName>
    <definedName name="Margins" localSheetId="56">[50]Sheet1!$C$10</definedName>
    <definedName name="Margins" localSheetId="31">[49]Sheet1!$C$10</definedName>
    <definedName name="Margins" localSheetId="32">[49]Sheet1!$C$10</definedName>
    <definedName name="Margins" localSheetId="29">[49]Sheet1!$C$10</definedName>
    <definedName name="Margins" localSheetId="54">[117]Sheet1!$C$10</definedName>
    <definedName name="Margins" localSheetId="7">[51]Sheet1!$C$10</definedName>
    <definedName name="Margins" localSheetId="8">[51]Sheet1!$C$10</definedName>
    <definedName name="Margins" localSheetId="6">[51]Sheet1!$C$10</definedName>
    <definedName name="Margins" localSheetId="35">[49]Sheet1!$C$10</definedName>
    <definedName name="Margins">[52]Sheet1!$C$10</definedName>
    <definedName name="Markets" localSheetId="40">#REF!</definedName>
    <definedName name="Markets" localSheetId="18">#REF!</definedName>
    <definedName name="Markets" localSheetId="12">#REF!</definedName>
    <definedName name="Markets" localSheetId="33">#REF!</definedName>
    <definedName name="Markets" localSheetId="34">#REF!</definedName>
    <definedName name="Markets" localSheetId="30">#REF!</definedName>
    <definedName name="Markets" localSheetId="53">#REF!</definedName>
    <definedName name="Markets" localSheetId="26">#REF!</definedName>
    <definedName name="Markets" localSheetId="36">#REF!</definedName>
    <definedName name="Markets" localSheetId="37">#REF!</definedName>
    <definedName name="Markets" localSheetId="56">#REF!</definedName>
    <definedName name="Markets" localSheetId="4">#REF!</definedName>
    <definedName name="Markets" localSheetId="5">#REF!</definedName>
    <definedName name="Markets" localSheetId="16">#REF!</definedName>
    <definedName name="Markets" localSheetId="31">#REF!</definedName>
    <definedName name="Markets" localSheetId="32">#REF!</definedName>
    <definedName name="Markets" localSheetId="29">#REF!</definedName>
    <definedName name="Markets" localSheetId="54">#REF!</definedName>
    <definedName name="Markets" localSheetId="38">#REF!</definedName>
    <definedName name="Markets" localSheetId="7">#REF!</definedName>
    <definedName name="Markets" localSheetId="8">#REF!</definedName>
    <definedName name="Markets" localSheetId="6">#REF!</definedName>
    <definedName name="Markets" localSheetId="9">#REF!</definedName>
    <definedName name="Markets" localSheetId="35">#REF!</definedName>
    <definedName name="Markets">#REF!</definedName>
    <definedName name="Meng" localSheetId="40">[6]XXX!$C$27</definedName>
    <definedName name="Meng" localSheetId="33">[7]XXX!$C$27</definedName>
    <definedName name="Meng" localSheetId="34">[7]XXX!$C$27</definedName>
    <definedName name="Meng" localSheetId="30">[7]XXX!$C$27</definedName>
    <definedName name="Meng" localSheetId="53">[7]XXX!$C$27</definedName>
    <definedName name="Meng" localSheetId="36">[7]XXX!$C$27</definedName>
    <definedName name="Meng" localSheetId="37">[6]XXX!$C$27</definedName>
    <definedName name="Meng" localSheetId="56">[8]XXX!$C$27</definedName>
    <definedName name="Meng" localSheetId="31">[7]XXX!$C$27</definedName>
    <definedName name="Meng" localSheetId="32">[7]XXX!$C$27</definedName>
    <definedName name="Meng" localSheetId="29">[7]XXX!$C$27</definedName>
    <definedName name="Meng" localSheetId="54">[109]XXX!$C$27</definedName>
    <definedName name="Meng" localSheetId="7">[9]XXX!$C$27</definedName>
    <definedName name="Meng" localSheetId="8">[9]XXX!$C$27</definedName>
    <definedName name="Meng" localSheetId="6">[9]XXX!$C$27</definedName>
    <definedName name="Meng" localSheetId="35">[7]XXX!$C$27</definedName>
    <definedName name="Meng">[10]XXX!$C$27</definedName>
    <definedName name="MM0" localSheetId="40">[6]XXX!$C$37</definedName>
    <definedName name="MM0" localSheetId="33">[7]XXX!$C$37</definedName>
    <definedName name="MM0" localSheetId="34">[7]XXX!$C$37</definedName>
    <definedName name="MM0" localSheetId="30">[7]XXX!$C$37</definedName>
    <definedName name="MM0" localSheetId="53">[7]XXX!$C$37</definedName>
    <definedName name="MM0" localSheetId="36">[7]XXX!$C$37</definedName>
    <definedName name="MM0" localSheetId="37">[6]XXX!$C$37</definedName>
    <definedName name="MM0" localSheetId="56">[8]XXX!$C$37</definedName>
    <definedName name="MM0" localSheetId="31">[7]XXX!$C$37</definedName>
    <definedName name="MM0" localSheetId="32">[7]XXX!$C$37</definedName>
    <definedName name="MM0" localSheetId="29">[7]XXX!$C$37</definedName>
    <definedName name="MM0" localSheetId="54">[109]XXX!$C$37</definedName>
    <definedName name="MM0" localSheetId="7">[9]XXX!$C$37</definedName>
    <definedName name="MM0" localSheetId="8">[9]XXX!$C$37</definedName>
    <definedName name="MM0" localSheetId="6">[9]XXX!$C$37</definedName>
    <definedName name="MM0" localSheetId="35">[7]XXX!$C$37</definedName>
    <definedName name="MM0">[10]XXX!$C$37</definedName>
    <definedName name="Month" localSheetId="40">[83]Input!$C$5</definedName>
    <definedName name="Month" localSheetId="33">[84]Input!$C$5</definedName>
    <definedName name="Month" localSheetId="34">[84]Input!$C$5</definedName>
    <definedName name="Month" localSheetId="30">[84]Input!$C$5</definedName>
    <definedName name="Month" localSheetId="53">[84]Input!$C$5</definedName>
    <definedName name="Month" localSheetId="36">[84]Input!$C$5</definedName>
    <definedName name="Month" localSheetId="37">[83]Input!$C$5</definedName>
    <definedName name="Month" localSheetId="56">[85]Input!$C$5</definedName>
    <definedName name="Month" localSheetId="31">[84]Input!$C$5</definedName>
    <definedName name="Month" localSheetId="32">[84]Input!$C$5</definedName>
    <definedName name="Month" localSheetId="29">[84]Input!$C$5</definedName>
    <definedName name="Month" localSheetId="54">[124]Input!$C$5</definedName>
    <definedName name="Month" localSheetId="7">[86]Input!$C$5</definedName>
    <definedName name="Month" localSheetId="8">[86]Input!$C$5</definedName>
    <definedName name="Month" localSheetId="6">[86]Input!$C$5</definedName>
    <definedName name="Month" localSheetId="35">[84]Input!$C$5</definedName>
    <definedName name="Month">[87]Input!$C$5</definedName>
    <definedName name="MORT" localSheetId="40">OFFSET('[22]Chart Losses'!$L$7,COUNT('[22]Chart Losses'!$L$7:$L$50)-'[22]Chart Losses'!$H$1,,'[22]Chart Losses'!$H$1)</definedName>
    <definedName name="MORT" localSheetId="33">OFFSET('[22]Chart Losses'!$L$7,COUNT('[22]Chart Losses'!$L$7:$L$50)-'[22]Chart Losses'!$H$1,,'[22]Chart Losses'!$H$1)</definedName>
    <definedName name="MORT" localSheetId="34">OFFSET('[22]Chart Losses'!$L$7,COUNT('[22]Chart Losses'!$L$7:$L$50)-'[22]Chart Losses'!$H$1,,'[22]Chart Losses'!$H$1)</definedName>
    <definedName name="MORT" localSheetId="30">OFFSET('[23]Chart Losses'!$L$7,COUNT('[23]Chart Losses'!$L$7:$L$50)-'[23]Chart Losses'!$H$1,,'[23]Chart Losses'!$H$1)</definedName>
    <definedName name="MORT" localSheetId="53">OFFSET('[23]Chart Losses'!$L$7,COUNT('[23]Chart Losses'!$L$7:$L$50)-'[23]Chart Losses'!$H$1,,'[23]Chart Losses'!$H$1)</definedName>
    <definedName name="MORT" localSheetId="36">OFFSET('[22]Chart Losses'!$L$7,COUNT('[22]Chart Losses'!$L$7:$L$50)-'[22]Chart Losses'!$H$1,,'[22]Chart Losses'!$H$1)</definedName>
    <definedName name="MORT" localSheetId="37">OFFSET('[22]Chart Losses'!$L$7,COUNT('[22]Chart Losses'!$L$7:$L$50)-'[22]Chart Losses'!$H$1,,'[22]Chart Losses'!$H$1)</definedName>
    <definedName name="MORT" localSheetId="56">OFFSET('[24]Chart Losses'!$L$7,COUNT('[24]Chart Losses'!$L$7:$L$50)-'[24]Chart Losses'!$H$1,,'[24]Chart Losses'!$H$1)</definedName>
    <definedName name="MORT" localSheetId="31">OFFSET('[22]Chart Losses'!$L$7,COUNT('[22]Chart Losses'!$L$7:$L$50)-'[22]Chart Losses'!$H$1,,'[22]Chart Losses'!$H$1)</definedName>
    <definedName name="MORT" localSheetId="32">OFFSET('[22]Chart Losses'!$L$7,COUNT('[22]Chart Losses'!$L$7:$L$50)-'[22]Chart Losses'!$H$1,,'[22]Chart Losses'!$H$1)</definedName>
    <definedName name="MORT" localSheetId="29">OFFSET('[22]Chart Losses'!$L$7,COUNT('[22]Chart Losses'!$L$7:$L$50)-'[22]Chart Losses'!$H$1,,'[22]Chart Losses'!$H$1)</definedName>
    <definedName name="MORT" localSheetId="54">OFFSET('[112]Chart Losses'!$L$7,COUNT('[112]Chart Losses'!$L$7:$L$50)-'[112]Chart Losses'!$H$1,,'[112]Chart Losses'!$H$1)</definedName>
    <definedName name="MORT" localSheetId="7">OFFSET('[25]Chart Losses'!$L$7,COUNT('[25]Chart Losses'!$L$7:$L$50)-'[25]Chart Losses'!$H$1,,'[25]Chart Losses'!$H$1)</definedName>
    <definedName name="MORT" localSheetId="8">OFFSET('[25]Chart Losses'!$L$7,COUNT('[25]Chart Losses'!$L$7:$L$50)-'[25]Chart Losses'!$H$1,,'[25]Chart Losses'!$H$1)</definedName>
    <definedName name="MORT" localSheetId="6">OFFSET('[25]Chart Losses'!$L$7,COUNT('[25]Chart Losses'!$L$7:$L$50)-'[25]Chart Losses'!$H$1,,'[25]Chart Losses'!$H$1)</definedName>
    <definedName name="MORT" localSheetId="35">OFFSET('[22]Chart Losses'!$L$7,COUNT('[22]Chart Losses'!$L$7:$L$50)-'[22]Chart Losses'!$H$1,,'[22]Chart Losses'!$H$1)</definedName>
    <definedName name="MORT">OFFSET('[26]Chart Losses'!$L$7,COUNT('[26]Chart Losses'!$L$7:$L$50)-'[26]Chart Losses'!$H$1,,'[26]Chart Losses'!$H$1)</definedName>
    <definedName name="Movements_in_shareholders__equity__EURm" localSheetId="40">#REF!</definedName>
    <definedName name="Movements_in_shareholders__equity__EURm" localSheetId="18">#REF!</definedName>
    <definedName name="Movements_in_shareholders__equity__EURm" localSheetId="12">#REF!</definedName>
    <definedName name="Movements_in_shareholders__equity__EURm" localSheetId="33">#REF!</definedName>
    <definedName name="Movements_in_shareholders__equity__EURm" localSheetId="34">#REF!</definedName>
    <definedName name="Movements_in_shareholders__equity__EURm" localSheetId="30">#REF!</definedName>
    <definedName name="Movements_in_shareholders__equity__EURm" localSheetId="53">#REF!</definedName>
    <definedName name="Movements_in_shareholders__equity__EURm" localSheetId="26">#REF!</definedName>
    <definedName name="Movements_in_shareholders__equity__EURm" localSheetId="36">#REF!</definedName>
    <definedName name="Movements_in_shareholders__equity__EURm" localSheetId="37">#REF!</definedName>
    <definedName name="Movements_in_shareholders__equity__EURm" localSheetId="56">#REF!</definedName>
    <definedName name="Movements_in_shareholders__equity__EURm" localSheetId="4">#REF!</definedName>
    <definedName name="Movements_in_shareholders__equity__EURm" localSheetId="5">#REF!</definedName>
    <definedName name="Movements_in_shareholders__equity__EURm" localSheetId="16">#REF!</definedName>
    <definedName name="Movements_in_shareholders__equity__EURm" localSheetId="31">#REF!</definedName>
    <definedName name="Movements_in_shareholders__equity__EURm" localSheetId="32">#REF!</definedName>
    <definedName name="Movements_in_shareholders__equity__EURm" localSheetId="29">#REF!</definedName>
    <definedName name="Movements_in_shareholders__equity__EURm" localSheetId="54">#REF!</definedName>
    <definedName name="Movements_in_shareholders__equity__EURm" localSheetId="38">#REF!</definedName>
    <definedName name="Movements_in_shareholders__equity__EURm" localSheetId="7">#REF!</definedName>
    <definedName name="Movements_in_shareholders__equity__EURm" localSheetId="8">#REF!</definedName>
    <definedName name="Movements_in_shareholders__equity__EURm" localSheetId="6">#REF!</definedName>
    <definedName name="Movements_in_shareholders__equity__EURm" localSheetId="9">#REF!</definedName>
    <definedName name="Movements_in_shareholders__equity__EURm" localSheetId="35">#REF!</definedName>
    <definedName name="Movements_in_shareholders__equity__EURm">#REF!</definedName>
    <definedName name="msfile" localSheetId="40">[43]Sheet1!$B$5</definedName>
    <definedName name="msfile" localSheetId="33">[44]Sheet1!$B$5</definedName>
    <definedName name="msfile" localSheetId="34">[44]Sheet1!$B$5</definedName>
    <definedName name="msfile" localSheetId="30">[44]Sheet1!$B$5</definedName>
    <definedName name="msfile" localSheetId="53">[44]Sheet1!$B$5</definedName>
    <definedName name="msfile" localSheetId="36">[44]Sheet1!$B$5</definedName>
    <definedName name="msfile" localSheetId="37">[43]Sheet1!$B$5</definedName>
    <definedName name="msfile" localSheetId="56">[45]Sheet1!$B$5</definedName>
    <definedName name="msfile" localSheetId="31">[44]Sheet1!$B$5</definedName>
    <definedName name="msfile" localSheetId="32">[44]Sheet1!$B$5</definedName>
    <definedName name="msfile" localSheetId="29">[44]Sheet1!$B$5</definedName>
    <definedName name="msfile" localSheetId="54">[116]Sheet1!$B$5</definedName>
    <definedName name="msfile" localSheetId="7">[46]Sheet1!$B$5</definedName>
    <definedName name="msfile" localSheetId="8">[46]Sheet1!$B$5</definedName>
    <definedName name="msfile" localSheetId="6">[46]Sheet1!$B$5</definedName>
    <definedName name="msfile" localSheetId="35">[44]Sheet1!$B$5</definedName>
    <definedName name="msfile">[47]Sheet1!$B$5</definedName>
    <definedName name="Månad" localSheetId="40">#REF!</definedName>
    <definedName name="Månad" localSheetId="18">#REF!</definedName>
    <definedName name="Månad" localSheetId="12">#REF!</definedName>
    <definedName name="Månad" localSheetId="33">#REF!</definedName>
    <definedName name="Månad" localSheetId="34">#REF!</definedName>
    <definedName name="Månad" localSheetId="30">#REF!</definedName>
    <definedName name="Månad" localSheetId="53">#REF!</definedName>
    <definedName name="Månad" localSheetId="26">#REF!</definedName>
    <definedName name="Månad" localSheetId="36">#REF!</definedName>
    <definedName name="Månad" localSheetId="37">#REF!</definedName>
    <definedName name="Månad" localSheetId="56">#REF!</definedName>
    <definedName name="Månad" localSheetId="4">#REF!</definedName>
    <definedName name="Månad" localSheetId="5">#REF!</definedName>
    <definedName name="Månad" localSheetId="16">#REF!</definedName>
    <definedName name="Månad" localSheetId="31">#REF!</definedName>
    <definedName name="Månad" localSheetId="32">#REF!</definedName>
    <definedName name="Månad" localSheetId="29">#REF!</definedName>
    <definedName name="Månad" localSheetId="54">#REF!</definedName>
    <definedName name="Månad" localSheetId="38">#REF!</definedName>
    <definedName name="Månad" localSheetId="7">#REF!</definedName>
    <definedName name="Månad" localSheetId="8">#REF!</definedName>
    <definedName name="Månad" localSheetId="6">#REF!</definedName>
    <definedName name="Månad" localSheetId="9">#REF!</definedName>
    <definedName name="Månad" localSheetId="35">#REF!</definedName>
    <definedName name="Månad">#REF!</definedName>
    <definedName name="måned02" localSheetId="40">'[88]Schedule 8010'!$T$82:$U$93</definedName>
    <definedName name="måned02" localSheetId="33">'[89]Schedule 8010'!$T$82:$U$93</definedName>
    <definedName name="måned02" localSheetId="34">'[89]Schedule 8010'!$T$82:$U$93</definedName>
    <definedName name="måned02" localSheetId="30">'[89]Schedule 8010'!$T$82:$U$93</definedName>
    <definedName name="måned02" localSheetId="53">'[89]Schedule 8010'!$T$82:$U$93</definedName>
    <definedName name="måned02" localSheetId="36">'[89]Schedule 8010'!$T$82:$U$93</definedName>
    <definedName name="måned02" localSheetId="37">'[88]Schedule 8010'!$T$82:$U$93</definedName>
    <definedName name="måned02" localSheetId="56">'[90]Schedule 8010'!$T$82:$U$93</definedName>
    <definedName name="måned02" localSheetId="31">'[89]Schedule 8010'!$T$82:$U$93</definedName>
    <definedName name="måned02" localSheetId="32">'[89]Schedule 8010'!$T$82:$U$93</definedName>
    <definedName name="måned02" localSheetId="29">'[89]Schedule 8010'!$T$82:$U$93</definedName>
    <definedName name="måned02" localSheetId="54">'[125]Schedule 8010'!$T$82:$U$93</definedName>
    <definedName name="måned02" localSheetId="7">'[91]Schedule 8010'!$T$82:$U$93</definedName>
    <definedName name="måned02" localSheetId="8">'[91]Schedule 8010'!$T$82:$U$93</definedName>
    <definedName name="måned02" localSheetId="6">'[91]Schedule 8010'!$T$82:$U$93</definedName>
    <definedName name="måned02" localSheetId="35">'[89]Schedule 8010'!$T$82:$U$93</definedName>
    <definedName name="måned02">'[92]Schedule 8010'!$T$82:$U$93</definedName>
    <definedName name="måneder" localSheetId="40">'[93]Dansk 31.03.2003'!#REF!</definedName>
    <definedName name="måneder" localSheetId="33">'[94]Dansk 31.03.2003'!#REF!</definedName>
    <definedName name="måneder" localSheetId="34">'[94]Dansk 31.03.2003'!#REF!</definedName>
    <definedName name="måneder" localSheetId="30">'[94]Dansk 31.03.2003'!#REF!</definedName>
    <definedName name="måneder" localSheetId="53">'[94]Dansk 31.03.2003'!#REF!</definedName>
    <definedName name="måneder" localSheetId="36">'[94]Dansk 31.03.2003'!#REF!</definedName>
    <definedName name="måneder" localSheetId="37">'[93]Dansk 31.03.2003'!#REF!</definedName>
    <definedName name="måneder" localSheetId="56">'[95]Dansk 31.03.2003'!#REF!</definedName>
    <definedName name="måneder" localSheetId="4">'[94]Dansk 31.03.2003'!#REF!</definedName>
    <definedName name="måneder" localSheetId="5">'[94]Dansk 31.03.2003'!#REF!</definedName>
    <definedName name="måneder" localSheetId="31">'[94]Dansk 31.03.2003'!#REF!</definedName>
    <definedName name="måneder" localSheetId="32">'[94]Dansk 31.03.2003'!#REF!</definedName>
    <definedName name="måneder" localSheetId="29">'[94]Dansk 31.03.2003'!#REF!</definedName>
    <definedName name="måneder" localSheetId="54">'[126]Dansk 31.03.2003'!#REF!</definedName>
    <definedName name="måneder" localSheetId="38">'[96]Dansk 31.03.2003'!#REF!</definedName>
    <definedName name="måneder" localSheetId="7">'[97]Dansk 31.03.2003'!#REF!</definedName>
    <definedName name="måneder" localSheetId="8">'[97]Dansk 31.03.2003'!#REF!</definedName>
    <definedName name="måneder" localSheetId="6">'[97]Dansk 31.03.2003'!#REF!</definedName>
    <definedName name="måneder" localSheetId="35">'[94]Dansk 31.03.2003'!#REF!</definedName>
    <definedName name="måneder">'[96]Dansk 31.03.2003'!#REF!</definedName>
    <definedName name="nb_den" localSheetId="40">#REF!</definedName>
    <definedName name="nb_den" localSheetId="18">#REF!</definedName>
    <definedName name="nb_den" localSheetId="12">#REF!</definedName>
    <definedName name="nb_den" localSheetId="33">#REF!</definedName>
    <definedName name="nb_den" localSheetId="34">#REF!</definedName>
    <definedName name="nb_den" localSheetId="30">#REF!</definedName>
    <definedName name="nb_den" localSheetId="53">#REF!</definedName>
    <definedName name="nb_den" localSheetId="26">#REF!</definedName>
    <definedName name="nb_den" localSheetId="36">#REF!</definedName>
    <definedName name="nb_den" localSheetId="37">#REF!</definedName>
    <definedName name="nb_den" localSheetId="56">#REF!</definedName>
    <definedName name="nb_den" localSheetId="4">#REF!</definedName>
    <definedName name="nb_den" localSheetId="5">#REF!</definedName>
    <definedName name="nb_den" localSheetId="16">#REF!</definedName>
    <definedName name="nb_den" localSheetId="31">#REF!</definedName>
    <definedName name="nb_den" localSheetId="32">#REF!</definedName>
    <definedName name="nb_den" localSheetId="29">#REF!</definedName>
    <definedName name="nb_den" localSheetId="54">#REF!</definedName>
    <definedName name="nb_den" localSheetId="38">#REF!</definedName>
    <definedName name="nb_den" localSheetId="7">#REF!</definedName>
    <definedName name="nb_den" localSheetId="8">#REF!</definedName>
    <definedName name="nb_den" localSheetId="6">#REF!</definedName>
    <definedName name="nb_den" localSheetId="9">#REF!</definedName>
    <definedName name="nb_den" localSheetId="35">#REF!</definedName>
    <definedName name="nb_den">#REF!</definedName>
    <definedName name="nb_denmark" localSheetId="40">#REF!</definedName>
    <definedName name="nb_denmark" localSheetId="18">#REF!</definedName>
    <definedName name="nb_denmark" localSheetId="12">#REF!</definedName>
    <definedName name="nb_denmark" localSheetId="33">#REF!</definedName>
    <definedName name="nb_denmark" localSheetId="34">#REF!</definedName>
    <definedName name="nb_denmark" localSheetId="30">#REF!</definedName>
    <definedName name="nb_denmark" localSheetId="53">#REF!</definedName>
    <definedName name="nb_denmark" localSheetId="26">#REF!</definedName>
    <definedName name="nb_denmark" localSheetId="36">#REF!</definedName>
    <definedName name="nb_denmark" localSheetId="37">#REF!</definedName>
    <definedName name="nb_denmark" localSheetId="56">#REF!</definedName>
    <definedName name="nb_denmark" localSheetId="4">#REF!</definedName>
    <definedName name="nb_denmark" localSheetId="5">#REF!</definedName>
    <definedName name="nb_denmark" localSheetId="16">#REF!</definedName>
    <definedName name="nb_denmark" localSheetId="31">#REF!</definedName>
    <definedName name="nb_denmark" localSheetId="32">#REF!</definedName>
    <definedName name="nb_denmark" localSheetId="29">#REF!</definedName>
    <definedName name="nb_denmark" localSheetId="54">#REF!</definedName>
    <definedName name="nb_denmark" localSheetId="38">#REF!</definedName>
    <definedName name="nb_denmark" localSheetId="7">#REF!</definedName>
    <definedName name="nb_denmark" localSheetId="8">#REF!</definedName>
    <definedName name="nb_denmark" localSheetId="6">#REF!</definedName>
    <definedName name="nb_denmark" localSheetId="9">#REF!</definedName>
    <definedName name="nb_denmark" localSheetId="35">#REF!</definedName>
    <definedName name="nb_denmark">#REF!</definedName>
    <definedName name="nb_denmark_msh" localSheetId="40">#REF!</definedName>
    <definedName name="nb_denmark_msh" localSheetId="18">#REF!</definedName>
    <definedName name="nb_denmark_msh" localSheetId="12">#REF!</definedName>
    <definedName name="nb_denmark_msh" localSheetId="33">#REF!</definedName>
    <definedName name="nb_denmark_msh" localSheetId="34">#REF!</definedName>
    <definedName name="nb_denmark_msh" localSheetId="30">#REF!</definedName>
    <definedName name="nb_denmark_msh" localSheetId="53">#REF!</definedName>
    <definedName name="nb_denmark_msh" localSheetId="26">#REF!</definedName>
    <definedName name="nb_denmark_msh" localSheetId="36">#REF!</definedName>
    <definedName name="nb_denmark_msh" localSheetId="37">#REF!</definedName>
    <definedName name="nb_denmark_msh" localSheetId="56">#REF!</definedName>
    <definedName name="nb_denmark_msh" localSheetId="4">#REF!</definedName>
    <definedName name="nb_denmark_msh" localSheetId="5">#REF!</definedName>
    <definedName name="nb_denmark_msh" localSheetId="16">#REF!</definedName>
    <definedName name="nb_denmark_msh" localSheetId="31">#REF!</definedName>
    <definedName name="nb_denmark_msh" localSheetId="32">#REF!</definedName>
    <definedName name="nb_denmark_msh" localSheetId="29">#REF!</definedName>
    <definedName name="nb_denmark_msh" localSheetId="54">#REF!</definedName>
    <definedName name="nb_denmark_msh" localSheetId="38">#REF!</definedName>
    <definedName name="nb_denmark_msh" localSheetId="7">#REF!</definedName>
    <definedName name="nb_denmark_msh" localSheetId="8">#REF!</definedName>
    <definedName name="nb_denmark_msh" localSheetId="6">#REF!</definedName>
    <definedName name="nb_denmark_msh" localSheetId="9">#REF!</definedName>
    <definedName name="nb_denmark_msh" localSheetId="35">#REF!</definedName>
    <definedName name="nb_denmark_msh">#REF!</definedName>
    <definedName name="NB_EURO" localSheetId="40">[43]Sheet1!$C$4</definedName>
    <definedName name="NB_EURO" localSheetId="33">[44]Sheet1!$C$4</definedName>
    <definedName name="NB_EURO" localSheetId="34">[44]Sheet1!$C$4</definedName>
    <definedName name="NB_EURO" localSheetId="30">[44]Sheet1!$C$4</definedName>
    <definedName name="NB_EURO" localSheetId="53">[44]Sheet1!$C$4</definedName>
    <definedName name="NB_EURO" localSheetId="36">[44]Sheet1!$C$4</definedName>
    <definedName name="NB_EURO" localSheetId="37">[43]Sheet1!$C$4</definedName>
    <definedName name="NB_EURO" localSheetId="56">[45]Sheet1!$C$4</definedName>
    <definedName name="NB_EURO" localSheetId="31">[44]Sheet1!$C$4</definedName>
    <definedName name="NB_EURO" localSheetId="32">[44]Sheet1!$C$4</definedName>
    <definedName name="NB_EURO" localSheetId="29">[44]Sheet1!$C$4</definedName>
    <definedName name="NB_EURO" localSheetId="54">[116]Sheet1!$C$4</definedName>
    <definedName name="NB_EURO" localSheetId="7">[46]Sheet1!$C$4</definedName>
    <definedName name="NB_EURO" localSheetId="8">[46]Sheet1!$C$4</definedName>
    <definedName name="NB_EURO" localSheetId="6">[46]Sheet1!$C$4</definedName>
    <definedName name="NB_EURO" localSheetId="35">[44]Sheet1!$C$4</definedName>
    <definedName name="NB_EURO">[47]Sheet1!$C$4</definedName>
    <definedName name="NB_EURO_V" localSheetId="40">[48]Sheet1!$C$11</definedName>
    <definedName name="NB_EURO_V" localSheetId="33">[49]Sheet1!$C$11</definedName>
    <definedName name="NB_EURO_V" localSheetId="34">[49]Sheet1!$C$11</definedName>
    <definedName name="NB_EURO_V" localSheetId="30">[49]Sheet1!$C$11</definedName>
    <definedName name="NB_EURO_V" localSheetId="53">[49]Sheet1!$C$11</definedName>
    <definedName name="NB_EURO_V" localSheetId="36">[49]Sheet1!$C$11</definedName>
    <definedName name="NB_EURO_V" localSheetId="37">[48]Sheet1!$C$11</definedName>
    <definedName name="NB_EURO_V" localSheetId="56">[50]Sheet1!$C$11</definedName>
    <definedName name="NB_EURO_V" localSheetId="31">[49]Sheet1!$C$11</definedName>
    <definedName name="NB_EURO_V" localSheetId="32">[49]Sheet1!$C$11</definedName>
    <definedName name="NB_EURO_V" localSheetId="29">[49]Sheet1!$C$11</definedName>
    <definedName name="NB_EURO_V" localSheetId="54">[117]Sheet1!$C$11</definedName>
    <definedName name="NB_EURO_V" localSheetId="7">[51]Sheet1!$C$11</definedName>
    <definedName name="NB_EURO_V" localSheetId="8">[51]Sheet1!$C$11</definedName>
    <definedName name="NB_EURO_V" localSheetId="6">[51]Sheet1!$C$11</definedName>
    <definedName name="NB_EURO_V" localSheetId="35">[49]Sheet1!$C$11</definedName>
    <definedName name="NB_EURO_V">[52]Sheet1!$C$11</definedName>
    <definedName name="nb_fin" localSheetId="40">#REF!</definedName>
    <definedName name="nb_fin" localSheetId="18">#REF!</definedName>
    <definedName name="nb_fin" localSheetId="12">#REF!</definedName>
    <definedName name="nb_fin" localSheetId="33">#REF!</definedName>
    <definedName name="nb_fin" localSheetId="34">#REF!</definedName>
    <definedName name="nb_fin" localSheetId="30">#REF!</definedName>
    <definedName name="nb_fin" localSheetId="53">#REF!</definedName>
    <definedName name="nb_fin" localSheetId="26">#REF!</definedName>
    <definedName name="nb_fin" localSheetId="36">#REF!</definedName>
    <definedName name="nb_fin" localSheetId="37">#REF!</definedName>
    <definedName name="nb_fin" localSheetId="56">#REF!</definedName>
    <definedName name="nb_fin" localSheetId="4">#REF!</definedName>
    <definedName name="nb_fin" localSheetId="5">#REF!</definedName>
    <definedName name="nb_fin" localSheetId="16">#REF!</definedName>
    <definedName name="nb_fin" localSheetId="31">#REF!</definedName>
    <definedName name="nb_fin" localSheetId="32">#REF!</definedName>
    <definedName name="nb_fin" localSheetId="29">#REF!</definedName>
    <definedName name="nb_fin" localSheetId="54">#REF!</definedName>
    <definedName name="nb_fin" localSheetId="38">#REF!</definedName>
    <definedName name="nb_fin" localSheetId="7">#REF!</definedName>
    <definedName name="nb_fin" localSheetId="8">#REF!</definedName>
    <definedName name="nb_fin" localSheetId="6">#REF!</definedName>
    <definedName name="nb_fin" localSheetId="9">#REF!</definedName>
    <definedName name="nb_fin" localSheetId="35">#REF!</definedName>
    <definedName name="nb_fin">#REF!</definedName>
    <definedName name="nb_Finland" localSheetId="40">#REF!</definedName>
    <definedName name="nb_Finland" localSheetId="18">#REF!</definedName>
    <definedName name="nb_Finland" localSheetId="12">#REF!</definedName>
    <definedName name="nb_Finland" localSheetId="33">#REF!</definedName>
    <definedName name="nb_Finland" localSheetId="34">#REF!</definedName>
    <definedName name="nb_Finland" localSheetId="30">#REF!</definedName>
    <definedName name="nb_Finland" localSheetId="53">#REF!</definedName>
    <definedName name="nb_Finland" localSheetId="26">#REF!</definedName>
    <definedName name="nb_Finland" localSheetId="36">#REF!</definedName>
    <definedName name="nb_Finland" localSheetId="37">#REF!</definedName>
    <definedName name="nb_Finland" localSheetId="56">#REF!</definedName>
    <definedName name="nb_Finland" localSheetId="4">#REF!</definedName>
    <definedName name="nb_Finland" localSheetId="5">#REF!</definedName>
    <definedName name="nb_Finland" localSheetId="16">#REF!</definedName>
    <definedName name="nb_Finland" localSheetId="31">#REF!</definedName>
    <definedName name="nb_Finland" localSheetId="32">#REF!</definedName>
    <definedName name="nb_Finland" localSheetId="29">#REF!</definedName>
    <definedName name="nb_Finland" localSheetId="54">#REF!</definedName>
    <definedName name="nb_Finland" localSheetId="38">#REF!</definedName>
    <definedName name="nb_Finland" localSheetId="7">#REF!</definedName>
    <definedName name="nb_Finland" localSheetId="8">#REF!</definedName>
    <definedName name="nb_Finland" localSheetId="6">#REF!</definedName>
    <definedName name="nb_Finland" localSheetId="9">#REF!</definedName>
    <definedName name="nb_Finland" localSheetId="35">#REF!</definedName>
    <definedName name="nb_Finland">#REF!</definedName>
    <definedName name="nb_Finland_Msh" localSheetId="40">#REF!</definedName>
    <definedName name="nb_Finland_Msh" localSheetId="18">#REF!</definedName>
    <definedName name="nb_Finland_Msh" localSheetId="12">#REF!</definedName>
    <definedName name="nb_Finland_Msh" localSheetId="33">#REF!</definedName>
    <definedName name="nb_Finland_Msh" localSheetId="34">#REF!</definedName>
    <definedName name="nb_Finland_Msh" localSheetId="30">#REF!</definedName>
    <definedName name="nb_Finland_Msh" localSheetId="53">#REF!</definedName>
    <definedName name="nb_Finland_Msh" localSheetId="26">#REF!</definedName>
    <definedName name="nb_Finland_Msh" localSheetId="36">#REF!</definedName>
    <definedName name="nb_Finland_Msh" localSheetId="37">#REF!</definedName>
    <definedName name="nb_Finland_Msh" localSheetId="56">#REF!</definedName>
    <definedName name="nb_Finland_Msh" localSheetId="4">#REF!</definedName>
    <definedName name="nb_Finland_Msh" localSheetId="5">#REF!</definedName>
    <definedName name="nb_Finland_Msh" localSheetId="16">#REF!</definedName>
    <definedName name="nb_Finland_Msh" localSheetId="31">#REF!</definedName>
    <definedName name="nb_Finland_Msh" localSheetId="32">#REF!</definedName>
    <definedName name="nb_Finland_Msh" localSheetId="29">#REF!</definedName>
    <definedName name="nb_Finland_Msh" localSheetId="54">#REF!</definedName>
    <definedName name="nb_Finland_Msh" localSheetId="38">#REF!</definedName>
    <definedName name="nb_Finland_Msh" localSheetId="7">#REF!</definedName>
    <definedName name="nb_Finland_Msh" localSheetId="8">#REF!</definedName>
    <definedName name="nb_Finland_Msh" localSheetId="6">#REF!</definedName>
    <definedName name="nb_Finland_Msh" localSheetId="9">#REF!</definedName>
    <definedName name="nb_Finland_Msh" localSheetId="35">#REF!</definedName>
    <definedName name="nb_Finland_Msh">#REF!</definedName>
    <definedName name="nb_iib" localSheetId="40">#REF!</definedName>
    <definedName name="nb_iib" localSheetId="18">#REF!</definedName>
    <definedName name="nb_iib" localSheetId="12">#REF!</definedName>
    <definedName name="nb_iib" localSheetId="33">#REF!</definedName>
    <definedName name="nb_iib" localSheetId="34">#REF!</definedName>
    <definedName name="nb_iib" localSheetId="30">#REF!</definedName>
    <definedName name="nb_iib" localSheetId="53">#REF!</definedName>
    <definedName name="nb_iib" localSheetId="26">#REF!</definedName>
    <definedName name="nb_iib" localSheetId="36">#REF!</definedName>
    <definedName name="nb_iib" localSheetId="37">#REF!</definedName>
    <definedName name="nb_iib" localSheetId="56">#REF!</definedName>
    <definedName name="nb_iib" localSheetId="4">#REF!</definedName>
    <definedName name="nb_iib" localSheetId="5">#REF!</definedName>
    <definedName name="nb_iib" localSheetId="16">#REF!</definedName>
    <definedName name="nb_iib" localSheetId="31">#REF!</definedName>
    <definedName name="nb_iib" localSheetId="32">#REF!</definedName>
    <definedName name="nb_iib" localSheetId="29">#REF!</definedName>
    <definedName name="nb_iib" localSheetId="54">#REF!</definedName>
    <definedName name="nb_iib" localSheetId="38">#REF!</definedName>
    <definedName name="nb_iib" localSheetId="7">#REF!</definedName>
    <definedName name="nb_iib" localSheetId="8">#REF!</definedName>
    <definedName name="nb_iib" localSheetId="6">#REF!</definedName>
    <definedName name="nb_iib" localSheetId="9">#REF!</definedName>
    <definedName name="nb_iib" localSheetId="35">#REF!</definedName>
    <definedName name="nb_iib">#REF!</definedName>
    <definedName name="nb_nor" localSheetId="40">#REF!</definedName>
    <definedName name="nb_nor" localSheetId="18">#REF!</definedName>
    <definedName name="nb_nor" localSheetId="12">#REF!</definedName>
    <definedName name="nb_nor" localSheetId="33">#REF!</definedName>
    <definedName name="nb_nor" localSheetId="34">#REF!</definedName>
    <definedName name="nb_nor" localSheetId="30">#REF!</definedName>
    <definedName name="nb_nor" localSheetId="53">#REF!</definedName>
    <definedName name="nb_nor" localSheetId="26">#REF!</definedName>
    <definedName name="nb_nor" localSheetId="36">#REF!</definedName>
    <definedName name="nb_nor" localSheetId="37">#REF!</definedName>
    <definedName name="nb_nor" localSheetId="56">#REF!</definedName>
    <definedName name="nb_nor" localSheetId="4">#REF!</definedName>
    <definedName name="nb_nor" localSheetId="5">#REF!</definedName>
    <definedName name="nb_nor" localSheetId="16">#REF!</definedName>
    <definedName name="nb_nor" localSheetId="31">#REF!</definedName>
    <definedName name="nb_nor" localSheetId="32">#REF!</definedName>
    <definedName name="nb_nor" localSheetId="29">#REF!</definedName>
    <definedName name="nb_nor" localSheetId="54">#REF!</definedName>
    <definedName name="nb_nor" localSheetId="38">#REF!</definedName>
    <definedName name="nb_nor" localSheetId="7">#REF!</definedName>
    <definedName name="nb_nor" localSheetId="8">#REF!</definedName>
    <definedName name="nb_nor" localSheetId="6">#REF!</definedName>
    <definedName name="nb_nor" localSheetId="9">#REF!</definedName>
    <definedName name="nb_nor" localSheetId="35">#REF!</definedName>
    <definedName name="nb_nor">#REF!</definedName>
    <definedName name="nb_nordic" localSheetId="40">#REF!</definedName>
    <definedName name="nb_nordic" localSheetId="18">#REF!</definedName>
    <definedName name="nb_nordic" localSheetId="12">#REF!</definedName>
    <definedName name="nb_nordic" localSheetId="33">#REF!</definedName>
    <definedName name="nb_nordic" localSheetId="34">#REF!</definedName>
    <definedName name="nb_nordic" localSheetId="30">#REF!</definedName>
    <definedName name="nb_nordic" localSheetId="53">#REF!</definedName>
    <definedName name="nb_nordic" localSheetId="26">#REF!</definedName>
    <definedName name="nb_nordic" localSheetId="36">#REF!</definedName>
    <definedName name="nb_nordic" localSheetId="37">#REF!</definedName>
    <definedName name="nb_nordic" localSheetId="56">#REF!</definedName>
    <definedName name="nb_nordic" localSheetId="4">#REF!</definedName>
    <definedName name="nb_nordic" localSheetId="5">#REF!</definedName>
    <definedName name="nb_nordic" localSheetId="16">#REF!</definedName>
    <definedName name="nb_nordic" localSheetId="31">#REF!</definedName>
    <definedName name="nb_nordic" localSheetId="32">#REF!</definedName>
    <definedName name="nb_nordic" localSheetId="29">#REF!</definedName>
    <definedName name="nb_nordic" localSheetId="54">#REF!</definedName>
    <definedName name="nb_nordic" localSheetId="38">#REF!</definedName>
    <definedName name="nb_nordic" localSheetId="7">#REF!</definedName>
    <definedName name="nb_nordic" localSheetId="8">#REF!</definedName>
    <definedName name="nb_nordic" localSheetId="6">#REF!</definedName>
    <definedName name="nb_nordic" localSheetId="9">#REF!</definedName>
    <definedName name="nb_nordic" localSheetId="35">#REF!</definedName>
    <definedName name="nb_nordic">#REF!</definedName>
    <definedName name="nb_norway" localSheetId="40">#REF!</definedName>
    <definedName name="nb_norway" localSheetId="18">#REF!</definedName>
    <definedName name="nb_norway" localSheetId="12">#REF!</definedName>
    <definedName name="nb_norway" localSheetId="33">#REF!</definedName>
    <definedName name="nb_norway" localSheetId="34">#REF!</definedName>
    <definedName name="nb_norway" localSheetId="30">#REF!</definedName>
    <definedName name="nb_norway" localSheetId="53">#REF!</definedName>
    <definedName name="nb_norway" localSheetId="26">#REF!</definedName>
    <definedName name="nb_norway" localSheetId="36">#REF!</definedName>
    <definedName name="nb_norway" localSheetId="37">#REF!</definedName>
    <definedName name="nb_norway" localSheetId="56">#REF!</definedName>
    <definedName name="nb_norway" localSheetId="4">#REF!</definedName>
    <definedName name="nb_norway" localSheetId="5">#REF!</definedName>
    <definedName name="nb_norway" localSheetId="16">#REF!</definedName>
    <definedName name="nb_norway" localSheetId="31">#REF!</definedName>
    <definedName name="nb_norway" localSheetId="32">#REF!</definedName>
    <definedName name="nb_norway" localSheetId="29">#REF!</definedName>
    <definedName name="nb_norway" localSheetId="54">#REF!</definedName>
    <definedName name="nb_norway" localSheetId="38">#REF!</definedName>
    <definedName name="nb_norway" localSheetId="7">#REF!</definedName>
    <definedName name="nb_norway" localSheetId="8">#REF!</definedName>
    <definedName name="nb_norway" localSheetId="6">#REF!</definedName>
    <definedName name="nb_norway" localSheetId="9">#REF!</definedName>
    <definedName name="nb_norway" localSheetId="35">#REF!</definedName>
    <definedName name="nb_norway">#REF!</definedName>
    <definedName name="nb_norway_msh" localSheetId="40">#REF!</definedName>
    <definedName name="nb_norway_msh" localSheetId="18">#REF!</definedName>
    <definedName name="nb_norway_msh" localSheetId="12">#REF!</definedName>
    <definedName name="nb_norway_msh" localSheetId="33">#REF!</definedName>
    <definedName name="nb_norway_msh" localSheetId="34">#REF!</definedName>
    <definedName name="nb_norway_msh" localSheetId="30">#REF!</definedName>
    <definedName name="nb_norway_msh" localSheetId="53">#REF!</definedName>
    <definedName name="nb_norway_msh" localSheetId="26">#REF!</definedName>
    <definedName name="nb_norway_msh" localSheetId="36">#REF!</definedName>
    <definedName name="nb_norway_msh" localSheetId="37">#REF!</definedName>
    <definedName name="nb_norway_msh" localSheetId="56">#REF!</definedName>
    <definedName name="nb_norway_msh" localSheetId="4">#REF!</definedName>
    <definedName name="nb_norway_msh" localSheetId="5">#REF!</definedName>
    <definedName name="nb_norway_msh" localSheetId="16">#REF!</definedName>
    <definedName name="nb_norway_msh" localSheetId="31">#REF!</definedName>
    <definedName name="nb_norway_msh" localSheetId="32">#REF!</definedName>
    <definedName name="nb_norway_msh" localSheetId="29">#REF!</definedName>
    <definedName name="nb_norway_msh" localSheetId="54">#REF!</definedName>
    <definedName name="nb_norway_msh" localSheetId="38">#REF!</definedName>
    <definedName name="nb_norway_msh" localSheetId="7">#REF!</definedName>
    <definedName name="nb_norway_msh" localSheetId="8">#REF!</definedName>
    <definedName name="nb_norway_msh" localSheetId="6">#REF!</definedName>
    <definedName name="nb_norway_msh" localSheetId="9">#REF!</definedName>
    <definedName name="nb_norway_msh" localSheetId="35">#REF!</definedName>
    <definedName name="nb_norway_msh">#REF!</definedName>
    <definedName name="nb_swe" localSheetId="40">#REF!</definedName>
    <definedName name="nb_swe" localSheetId="18">#REF!</definedName>
    <definedName name="nb_swe" localSheetId="12">#REF!</definedName>
    <definedName name="nb_swe" localSheetId="33">#REF!</definedName>
    <definedName name="nb_swe" localSheetId="34">#REF!</definedName>
    <definedName name="nb_swe" localSheetId="30">#REF!</definedName>
    <definedName name="nb_swe" localSheetId="53">#REF!</definedName>
    <definedName name="nb_swe" localSheetId="26">#REF!</definedName>
    <definedName name="nb_swe" localSheetId="36">#REF!</definedName>
    <definedName name="nb_swe" localSheetId="37">#REF!</definedName>
    <definedName name="nb_swe" localSheetId="56">#REF!</definedName>
    <definedName name="nb_swe" localSheetId="4">#REF!</definedName>
    <definedName name="nb_swe" localSheetId="5">#REF!</definedName>
    <definedName name="nb_swe" localSheetId="16">#REF!</definedName>
    <definedName name="nb_swe" localSheetId="31">#REF!</definedName>
    <definedName name="nb_swe" localSheetId="32">#REF!</definedName>
    <definedName name="nb_swe" localSheetId="29">#REF!</definedName>
    <definedName name="nb_swe" localSheetId="54">#REF!</definedName>
    <definedName name="nb_swe" localSheetId="38">#REF!</definedName>
    <definedName name="nb_swe" localSheetId="7">#REF!</definedName>
    <definedName name="nb_swe" localSheetId="8">#REF!</definedName>
    <definedName name="nb_swe" localSheetId="6">#REF!</definedName>
    <definedName name="nb_swe" localSheetId="9">#REF!</definedName>
    <definedName name="nb_swe" localSheetId="35">#REF!</definedName>
    <definedName name="nb_swe">#REF!</definedName>
    <definedName name="nb_Sweden" localSheetId="40">#REF!</definedName>
    <definedName name="nb_Sweden" localSheetId="18">#REF!</definedName>
    <definedName name="nb_Sweden" localSheetId="12">#REF!</definedName>
    <definedName name="nb_Sweden" localSheetId="33">#REF!</definedName>
    <definedName name="nb_Sweden" localSheetId="34">#REF!</definedName>
    <definedName name="nb_Sweden" localSheetId="30">#REF!</definedName>
    <definedName name="nb_Sweden" localSheetId="53">#REF!</definedName>
    <definedName name="nb_Sweden" localSheetId="26">#REF!</definedName>
    <definedName name="nb_Sweden" localSheetId="36">#REF!</definedName>
    <definedName name="nb_Sweden" localSheetId="37">#REF!</definedName>
    <definedName name="nb_Sweden" localSheetId="56">#REF!</definedName>
    <definedName name="nb_Sweden" localSheetId="4">#REF!</definedName>
    <definedName name="nb_Sweden" localSheetId="5">#REF!</definedName>
    <definedName name="nb_Sweden" localSheetId="16">#REF!</definedName>
    <definedName name="nb_Sweden" localSheetId="31">#REF!</definedName>
    <definedName name="nb_Sweden" localSheetId="32">#REF!</definedName>
    <definedName name="nb_Sweden" localSheetId="29">#REF!</definedName>
    <definedName name="nb_Sweden" localSheetId="54">#REF!</definedName>
    <definedName name="nb_Sweden" localSheetId="38">#REF!</definedName>
    <definedName name="nb_Sweden" localSheetId="7">#REF!</definedName>
    <definedName name="nb_Sweden" localSheetId="8">#REF!</definedName>
    <definedName name="nb_Sweden" localSheetId="6">#REF!</definedName>
    <definedName name="nb_Sweden" localSheetId="9">#REF!</definedName>
    <definedName name="nb_Sweden" localSheetId="35">#REF!</definedName>
    <definedName name="nb_Sweden">#REF!</definedName>
    <definedName name="nb_sweden_msh" localSheetId="40">#REF!</definedName>
    <definedName name="nb_sweden_msh" localSheetId="18">#REF!</definedName>
    <definedName name="nb_sweden_msh" localSheetId="12">#REF!</definedName>
    <definedName name="nb_sweden_msh" localSheetId="33">#REF!</definedName>
    <definedName name="nb_sweden_msh" localSheetId="34">#REF!</definedName>
    <definedName name="nb_sweden_msh" localSheetId="30">#REF!</definedName>
    <definedName name="nb_sweden_msh" localSheetId="53">#REF!</definedName>
    <definedName name="nb_sweden_msh" localSheetId="26">#REF!</definedName>
    <definedName name="nb_sweden_msh" localSheetId="36">#REF!</definedName>
    <definedName name="nb_sweden_msh" localSheetId="37">#REF!</definedName>
    <definedName name="nb_sweden_msh" localSheetId="56">#REF!</definedName>
    <definedName name="nb_sweden_msh" localSheetId="4">#REF!</definedName>
    <definedName name="nb_sweden_msh" localSheetId="5">#REF!</definedName>
    <definedName name="nb_sweden_msh" localSheetId="16">#REF!</definedName>
    <definedName name="nb_sweden_msh" localSheetId="31">#REF!</definedName>
    <definedName name="nb_sweden_msh" localSheetId="32">#REF!</definedName>
    <definedName name="nb_sweden_msh" localSheetId="29">#REF!</definedName>
    <definedName name="nb_sweden_msh" localSheetId="54">#REF!</definedName>
    <definedName name="nb_sweden_msh" localSheetId="38">#REF!</definedName>
    <definedName name="nb_sweden_msh" localSheetId="7">#REF!</definedName>
    <definedName name="nb_sweden_msh" localSheetId="8">#REF!</definedName>
    <definedName name="nb_sweden_msh" localSheetId="6">#REF!</definedName>
    <definedName name="nb_sweden_msh" localSheetId="9">#REF!</definedName>
    <definedName name="nb_sweden_msh" localSheetId="35">#REF!</definedName>
    <definedName name="nb_sweden_msh">#REF!</definedName>
    <definedName name="NBHbalancesheet" localSheetId="40">#REF!</definedName>
    <definedName name="NBHbalancesheet" localSheetId="18">#REF!</definedName>
    <definedName name="NBHbalancesheet" localSheetId="12">#REF!</definedName>
    <definedName name="NBHbalancesheet" localSheetId="33">#REF!</definedName>
    <definedName name="NBHbalancesheet" localSheetId="34">#REF!</definedName>
    <definedName name="NBHbalancesheet" localSheetId="30">#REF!</definedName>
    <definedName name="NBHbalancesheet" localSheetId="53">#REF!</definedName>
    <definedName name="NBHbalancesheet" localSheetId="26">#REF!</definedName>
    <definedName name="NBHbalancesheet" localSheetId="36">#REF!</definedName>
    <definedName name="NBHbalancesheet" localSheetId="37">#REF!</definedName>
    <definedName name="NBHbalancesheet" localSheetId="56">#REF!</definedName>
    <definedName name="NBHbalancesheet" localSheetId="4">#REF!</definedName>
    <definedName name="NBHbalancesheet" localSheetId="5">#REF!</definedName>
    <definedName name="NBHbalancesheet" localSheetId="16">#REF!</definedName>
    <definedName name="NBHbalancesheet" localSheetId="31">#REF!</definedName>
    <definedName name="NBHbalancesheet" localSheetId="32">#REF!</definedName>
    <definedName name="NBHbalancesheet" localSheetId="29">#REF!</definedName>
    <definedName name="NBHbalancesheet" localSheetId="54">#REF!</definedName>
    <definedName name="NBHbalancesheet" localSheetId="38">#REF!</definedName>
    <definedName name="NBHbalancesheet" localSheetId="7">#REF!</definedName>
    <definedName name="NBHbalancesheet" localSheetId="8">#REF!</definedName>
    <definedName name="NBHbalancesheet" localSheetId="6">#REF!</definedName>
    <definedName name="NBHbalancesheet" localSheetId="9">#REF!</definedName>
    <definedName name="NBHbalancesheet" localSheetId="35">#REF!</definedName>
    <definedName name="NBHbalancesheet">#REF!</definedName>
    <definedName name="nem" localSheetId="40">#REF!</definedName>
    <definedName name="nem" localSheetId="18">#REF!</definedName>
    <definedName name="nem" localSheetId="12">#REF!</definedName>
    <definedName name="nem" localSheetId="33">#REF!</definedName>
    <definedName name="nem" localSheetId="34">#REF!</definedName>
    <definedName name="nem" localSheetId="30">#REF!</definedName>
    <definedName name="nem" localSheetId="53">#REF!</definedName>
    <definedName name="nem" localSheetId="26">#REF!</definedName>
    <definedName name="nem" localSheetId="36">#REF!</definedName>
    <definedName name="nem" localSheetId="37">#REF!</definedName>
    <definedName name="nem" localSheetId="56">#REF!</definedName>
    <definedName name="nem" localSheetId="4">#REF!</definedName>
    <definedName name="nem" localSheetId="5">#REF!</definedName>
    <definedName name="nem" localSheetId="16">#REF!</definedName>
    <definedName name="nem" localSheetId="31">#REF!</definedName>
    <definedName name="nem" localSheetId="32">#REF!</definedName>
    <definedName name="nem" localSheetId="29">#REF!</definedName>
    <definedName name="nem" localSheetId="54">#REF!</definedName>
    <definedName name="nem" localSheetId="38">#REF!</definedName>
    <definedName name="nem" localSheetId="7">#REF!</definedName>
    <definedName name="nem" localSheetId="8">#REF!</definedName>
    <definedName name="nem" localSheetId="6">#REF!</definedName>
    <definedName name="nem" localSheetId="9">#REF!</definedName>
    <definedName name="nem" localSheetId="35">#REF!</definedName>
    <definedName name="nem">#REF!</definedName>
    <definedName name="New_BU_Q3" localSheetId="18">#REF!</definedName>
    <definedName name="New_BU_Q3" localSheetId="12">#REF!</definedName>
    <definedName name="New_BU_Q3" localSheetId="33">#REF!</definedName>
    <definedName name="New_BU_Q3" localSheetId="34">#REF!</definedName>
    <definedName name="New_BU_Q3" localSheetId="30">#REF!</definedName>
    <definedName name="New_BU_Q3" localSheetId="26">#REF!</definedName>
    <definedName name="New_BU_Q3" localSheetId="36">#REF!</definedName>
    <definedName name="New_BU_Q3" localSheetId="37">#REF!</definedName>
    <definedName name="New_BU_Q3" localSheetId="56">#REF!</definedName>
    <definedName name="New_BU_Q3" localSheetId="4">#REF!</definedName>
    <definedName name="New_BU_Q3" localSheetId="5">#REF!</definedName>
    <definedName name="New_BU_Q3" localSheetId="16">#REF!</definedName>
    <definedName name="New_BU_Q3" localSheetId="31">#REF!</definedName>
    <definedName name="New_BU_Q3" localSheetId="32">#REF!</definedName>
    <definedName name="New_BU_Q3" localSheetId="29">#REF!</definedName>
    <definedName name="New_BU_Q3" localSheetId="54">#REF!</definedName>
    <definedName name="New_BU_Q3" localSheetId="38">#REF!</definedName>
    <definedName name="New_BU_Q3" localSheetId="7">#REF!</definedName>
    <definedName name="New_BU_Q3" localSheetId="8">#REF!</definedName>
    <definedName name="New_BU_Q3" localSheetId="6">#REF!</definedName>
    <definedName name="New_BU_Q3" localSheetId="9">#REF!</definedName>
    <definedName name="New_BU_Q3" localSheetId="35">#REF!</definedName>
    <definedName name="New_BU_Q3">#REF!</definedName>
    <definedName name="NO_EURO_V" localSheetId="40">[48]Sheet1!$C$14</definedName>
    <definedName name="NO_EURO_V" localSheetId="33">[49]Sheet1!$C$14</definedName>
    <definedName name="NO_EURO_V" localSheetId="34">[49]Sheet1!$C$14</definedName>
    <definedName name="NO_EURO_V" localSheetId="30">[49]Sheet1!$C$14</definedName>
    <definedName name="NO_EURO_V" localSheetId="53">[49]Sheet1!$C$14</definedName>
    <definedName name="NO_EURO_V" localSheetId="36">[49]Sheet1!$C$14</definedName>
    <definedName name="NO_EURO_V" localSheetId="37">[48]Sheet1!$C$14</definedName>
    <definedName name="NO_EURO_V" localSheetId="56">[50]Sheet1!$C$14</definedName>
    <definedName name="NO_EURO_V" localSheetId="31">[49]Sheet1!$C$14</definedName>
    <definedName name="NO_EURO_V" localSheetId="32">[49]Sheet1!$C$14</definedName>
    <definedName name="NO_EURO_V" localSheetId="29">[49]Sheet1!$C$14</definedName>
    <definedName name="NO_EURO_V" localSheetId="54">[117]Sheet1!$C$14</definedName>
    <definedName name="NO_EURO_V" localSheetId="7">[51]Sheet1!$C$14</definedName>
    <definedName name="NO_EURO_V" localSheetId="8">[51]Sheet1!$C$14</definedName>
    <definedName name="NO_EURO_V" localSheetId="6">[51]Sheet1!$C$14</definedName>
    <definedName name="NO_EURO_V" localSheetId="35">[49]Sheet1!$C$14</definedName>
    <definedName name="NO_EURO_V">[52]Sheet1!$C$14</definedName>
    <definedName name="NO_NOK_V" localSheetId="40">[43]Sheet1!$C$22</definedName>
    <definedName name="NO_NOK_V" localSheetId="33">[44]Sheet1!$C$22</definedName>
    <definedName name="NO_NOK_V" localSheetId="34">[44]Sheet1!$C$22</definedName>
    <definedName name="NO_NOK_V" localSheetId="30">[44]Sheet1!$C$22</definedName>
    <definedName name="NO_NOK_V" localSheetId="53">[44]Sheet1!$C$22</definedName>
    <definedName name="NO_NOK_V" localSheetId="36">[44]Sheet1!$C$22</definedName>
    <definedName name="NO_NOK_V" localSheetId="37">[43]Sheet1!$C$22</definedName>
    <definedName name="NO_NOK_V" localSheetId="56">[45]Sheet1!$C$22</definedName>
    <definedName name="NO_NOK_V" localSheetId="31">[44]Sheet1!$C$22</definedName>
    <definedName name="NO_NOK_V" localSheetId="32">[44]Sheet1!$C$22</definedName>
    <definedName name="NO_NOK_V" localSheetId="29">[44]Sheet1!$C$22</definedName>
    <definedName name="NO_NOK_V" localSheetId="54">[116]Sheet1!$C$22</definedName>
    <definedName name="NO_NOK_V" localSheetId="7">[46]Sheet1!$C$22</definedName>
    <definedName name="NO_NOK_V" localSheetId="8">[46]Sheet1!$C$22</definedName>
    <definedName name="NO_NOK_V" localSheetId="6">[46]Sheet1!$C$22</definedName>
    <definedName name="NO_NOK_V" localSheetId="35">[44]Sheet1!$C$22</definedName>
    <definedName name="NO_NOK_V">[47]Sheet1!$C$22</definedName>
    <definedName name="NOK_1.kv." localSheetId="40">#REF!</definedName>
    <definedName name="NOK_1.kv." localSheetId="18">#REF!</definedName>
    <definedName name="NOK_1.kv." localSheetId="12">#REF!</definedName>
    <definedName name="NOK_1.kv." localSheetId="33">#REF!</definedName>
    <definedName name="NOK_1.kv." localSheetId="34">#REF!</definedName>
    <definedName name="NOK_1.kv." localSheetId="30">#REF!</definedName>
    <definedName name="NOK_1.kv." localSheetId="53">#REF!</definedName>
    <definedName name="NOK_1.kv." localSheetId="26">#REF!</definedName>
    <definedName name="NOK_1.kv." localSheetId="36">#REF!</definedName>
    <definedName name="NOK_1.kv." localSheetId="37">#REF!</definedName>
    <definedName name="NOK_1.kv." localSheetId="56">#REF!</definedName>
    <definedName name="NOK_1.kv." localSheetId="4">#REF!</definedName>
    <definedName name="NOK_1.kv." localSheetId="5">#REF!</definedName>
    <definedName name="NOK_1.kv." localSheetId="16">#REF!</definedName>
    <definedName name="NOK_1.kv." localSheetId="31">#REF!</definedName>
    <definedName name="NOK_1.kv." localSheetId="32">#REF!</definedName>
    <definedName name="NOK_1.kv." localSheetId="29">#REF!</definedName>
    <definedName name="NOK_1.kv." localSheetId="54">#REF!</definedName>
    <definedName name="NOK_1.kv." localSheetId="38">#REF!</definedName>
    <definedName name="NOK_1.kv." localSheetId="7">#REF!</definedName>
    <definedName name="NOK_1.kv." localSheetId="8">#REF!</definedName>
    <definedName name="NOK_1.kv." localSheetId="6">#REF!</definedName>
    <definedName name="NOK_1.kv." localSheetId="9">#REF!</definedName>
    <definedName name="NOK_1.kv." localSheetId="35">#REF!</definedName>
    <definedName name="NOK_1.kv.">#REF!</definedName>
    <definedName name="NOK_2.kv." localSheetId="40">#REF!</definedName>
    <definedName name="NOK_2.kv." localSheetId="18">#REF!</definedName>
    <definedName name="NOK_2.kv." localSheetId="12">#REF!</definedName>
    <definedName name="NOK_2.kv." localSheetId="33">#REF!</definedName>
    <definedName name="NOK_2.kv." localSheetId="34">#REF!</definedName>
    <definedName name="NOK_2.kv." localSheetId="30">#REF!</definedName>
    <definedName name="NOK_2.kv." localSheetId="53">#REF!</definedName>
    <definedName name="NOK_2.kv." localSheetId="26">#REF!</definedName>
    <definedName name="NOK_2.kv." localSheetId="36">#REF!</definedName>
    <definedName name="NOK_2.kv." localSheetId="37">#REF!</definedName>
    <definedName name="NOK_2.kv." localSheetId="56">#REF!</definedName>
    <definedName name="NOK_2.kv." localSheetId="4">#REF!</definedName>
    <definedName name="NOK_2.kv." localSheetId="5">#REF!</definedName>
    <definedName name="NOK_2.kv." localSheetId="16">#REF!</definedName>
    <definedName name="NOK_2.kv." localSheetId="31">#REF!</definedName>
    <definedName name="NOK_2.kv." localSheetId="32">#REF!</definedName>
    <definedName name="NOK_2.kv." localSheetId="29">#REF!</definedName>
    <definedName name="NOK_2.kv." localSheetId="54">#REF!</definedName>
    <definedName name="NOK_2.kv." localSheetId="38">#REF!</definedName>
    <definedName name="NOK_2.kv." localSheetId="7">#REF!</definedName>
    <definedName name="NOK_2.kv." localSheetId="8">#REF!</definedName>
    <definedName name="NOK_2.kv." localSheetId="6">#REF!</definedName>
    <definedName name="NOK_2.kv." localSheetId="9">#REF!</definedName>
    <definedName name="NOK_2.kv." localSheetId="35">#REF!</definedName>
    <definedName name="NOK_2.kv.">#REF!</definedName>
    <definedName name="NOK_3.kv." localSheetId="40">#REF!</definedName>
    <definedName name="NOK_3.kv." localSheetId="18">#REF!</definedName>
    <definedName name="NOK_3.kv." localSheetId="12">#REF!</definedName>
    <definedName name="NOK_3.kv." localSheetId="33">#REF!</definedName>
    <definedName name="NOK_3.kv." localSheetId="34">#REF!</definedName>
    <definedName name="NOK_3.kv." localSheetId="30">#REF!</definedName>
    <definedName name="NOK_3.kv." localSheetId="53">#REF!</definedName>
    <definedName name="NOK_3.kv." localSheetId="26">#REF!</definedName>
    <definedName name="NOK_3.kv." localSheetId="36">#REF!</definedName>
    <definedName name="NOK_3.kv." localSheetId="37">#REF!</definedName>
    <definedName name="NOK_3.kv." localSheetId="56">#REF!</definedName>
    <definedName name="NOK_3.kv." localSheetId="4">#REF!</definedName>
    <definedName name="NOK_3.kv." localSheetId="5">#REF!</definedName>
    <definedName name="NOK_3.kv." localSheetId="16">#REF!</definedName>
    <definedName name="NOK_3.kv." localSheetId="31">#REF!</definedName>
    <definedName name="NOK_3.kv." localSheetId="32">#REF!</definedName>
    <definedName name="NOK_3.kv." localSheetId="29">#REF!</definedName>
    <definedName name="NOK_3.kv." localSheetId="54">#REF!</definedName>
    <definedName name="NOK_3.kv." localSheetId="38">#REF!</definedName>
    <definedName name="NOK_3.kv." localSheetId="7">#REF!</definedName>
    <definedName name="NOK_3.kv." localSheetId="8">#REF!</definedName>
    <definedName name="NOK_3.kv." localSheetId="6">#REF!</definedName>
    <definedName name="NOK_3.kv." localSheetId="9">#REF!</definedName>
    <definedName name="NOK_3.kv." localSheetId="35">#REF!</definedName>
    <definedName name="NOK_3.kv.">#REF!</definedName>
    <definedName name="NOK_30.06." localSheetId="40">#REF!</definedName>
    <definedName name="NOK_30.06." localSheetId="18">#REF!</definedName>
    <definedName name="NOK_30.06." localSheetId="12">#REF!</definedName>
    <definedName name="NOK_30.06." localSheetId="33">#REF!</definedName>
    <definedName name="NOK_30.06." localSheetId="34">#REF!</definedName>
    <definedName name="NOK_30.06." localSheetId="30">#REF!</definedName>
    <definedName name="NOK_30.06." localSheetId="53">#REF!</definedName>
    <definedName name="NOK_30.06." localSheetId="26">#REF!</definedName>
    <definedName name="NOK_30.06." localSheetId="36">#REF!</definedName>
    <definedName name="NOK_30.06." localSheetId="37">#REF!</definedName>
    <definedName name="NOK_30.06." localSheetId="56">#REF!</definedName>
    <definedName name="NOK_30.06." localSheetId="4">#REF!</definedName>
    <definedName name="NOK_30.06." localSheetId="5">#REF!</definedName>
    <definedName name="NOK_30.06." localSheetId="16">#REF!</definedName>
    <definedName name="NOK_30.06." localSheetId="31">#REF!</definedName>
    <definedName name="NOK_30.06." localSheetId="32">#REF!</definedName>
    <definedName name="NOK_30.06." localSheetId="29">#REF!</definedName>
    <definedName name="NOK_30.06." localSheetId="54">#REF!</definedName>
    <definedName name="NOK_30.06." localSheetId="38">#REF!</definedName>
    <definedName name="NOK_30.06." localSheetId="7">#REF!</definedName>
    <definedName name="NOK_30.06." localSheetId="8">#REF!</definedName>
    <definedName name="NOK_30.06." localSheetId="6">#REF!</definedName>
    <definedName name="NOK_30.06." localSheetId="9">#REF!</definedName>
    <definedName name="NOK_30.06." localSheetId="35">#REF!</definedName>
    <definedName name="NOK_30.06.">#REF!</definedName>
    <definedName name="NOK_30.09." localSheetId="40">#REF!</definedName>
    <definedName name="NOK_30.09." localSheetId="18">#REF!</definedName>
    <definedName name="NOK_30.09." localSheetId="12">#REF!</definedName>
    <definedName name="NOK_30.09." localSheetId="33">#REF!</definedName>
    <definedName name="NOK_30.09." localSheetId="34">#REF!</definedName>
    <definedName name="NOK_30.09." localSheetId="30">#REF!</definedName>
    <definedName name="NOK_30.09." localSheetId="53">#REF!</definedName>
    <definedName name="NOK_30.09." localSheetId="26">#REF!</definedName>
    <definedName name="NOK_30.09." localSheetId="36">#REF!</definedName>
    <definedName name="NOK_30.09." localSheetId="37">#REF!</definedName>
    <definedName name="NOK_30.09." localSheetId="56">#REF!</definedName>
    <definedName name="NOK_30.09." localSheetId="4">#REF!</definedName>
    <definedName name="NOK_30.09." localSheetId="5">#REF!</definedName>
    <definedName name="NOK_30.09." localSheetId="16">#REF!</definedName>
    <definedName name="NOK_30.09." localSheetId="31">#REF!</definedName>
    <definedName name="NOK_30.09." localSheetId="32">#REF!</definedName>
    <definedName name="NOK_30.09." localSheetId="29">#REF!</definedName>
    <definedName name="NOK_30.09." localSheetId="54">#REF!</definedName>
    <definedName name="NOK_30.09." localSheetId="38">#REF!</definedName>
    <definedName name="NOK_30.09." localSheetId="7">#REF!</definedName>
    <definedName name="NOK_30.09." localSheetId="8">#REF!</definedName>
    <definedName name="NOK_30.09." localSheetId="6">#REF!</definedName>
    <definedName name="NOK_30.09." localSheetId="9">#REF!</definedName>
    <definedName name="NOK_30.09." localSheetId="35">#REF!</definedName>
    <definedName name="NOK_30.09.">#REF!</definedName>
    <definedName name="NOK_31.03." localSheetId="40">#REF!</definedName>
    <definedName name="NOK_31.03." localSheetId="18">#REF!</definedName>
    <definedName name="NOK_31.03." localSheetId="12">#REF!</definedName>
    <definedName name="NOK_31.03." localSheetId="33">#REF!</definedName>
    <definedName name="NOK_31.03." localSheetId="34">#REF!</definedName>
    <definedName name="NOK_31.03." localSheetId="30">#REF!</definedName>
    <definedName name="NOK_31.03." localSheetId="53">#REF!</definedName>
    <definedName name="NOK_31.03." localSheetId="26">#REF!</definedName>
    <definedName name="NOK_31.03." localSheetId="36">#REF!</definedName>
    <definedName name="NOK_31.03." localSheetId="37">#REF!</definedName>
    <definedName name="NOK_31.03." localSheetId="56">#REF!</definedName>
    <definedName name="NOK_31.03." localSheetId="4">#REF!</definedName>
    <definedName name="NOK_31.03." localSheetId="5">#REF!</definedName>
    <definedName name="NOK_31.03." localSheetId="16">#REF!</definedName>
    <definedName name="NOK_31.03." localSheetId="31">#REF!</definedName>
    <definedName name="NOK_31.03." localSheetId="32">#REF!</definedName>
    <definedName name="NOK_31.03." localSheetId="29">#REF!</definedName>
    <definedName name="NOK_31.03." localSheetId="54">#REF!</definedName>
    <definedName name="NOK_31.03." localSheetId="38">#REF!</definedName>
    <definedName name="NOK_31.03." localSheetId="7">#REF!</definedName>
    <definedName name="NOK_31.03." localSheetId="8">#REF!</definedName>
    <definedName name="NOK_31.03." localSheetId="6">#REF!</definedName>
    <definedName name="NOK_31.03." localSheetId="9">#REF!</definedName>
    <definedName name="NOK_31.03." localSheetId="35">#REF!</definedName>
    <definedName name="NOK_31.03.">#REF!</definedName>
    <definedName name="NOK_4.kv." localSheetId="40">#REF!</definedName>
    <definedName name="NOK_4.kv." localSheetId="18">#REF!</definedName>
    <definedName name="NOK_4.kv." localSheetId="12">#REF!</definedName>
    <definedName name="NOK_4.kv." localSheetId="33">#REF!</definedName>
    <definedName name="NOK_4.kv." localSheetId="34">#REF!</definedName>
    <definedName name="NOK_4.kv." localSheetId="30">#REF!</definedName>
    <definedName name="NOK_4.kv." localSheetId="53">#REF!</definedName>
    <definedName name="NOK_4.kv." localSheetId="26">#REF!</definedName>
    <definedName name="NOK_4.kv." localSheetId="36">#REF!</definedName>
    <definedName name="NOK_4.kv." localSheetId="37">#REF!</definedName>
    <definedName name="NOK_4.kv." localSheetId="56">#REF!</definedName>
    <definedName name="NOK_4.kv." localSheetId="4">#REF!</definedName>
    <definedName name="NOK_4.kv." localSheetId="5">#REF!</definedName>
    <definedName name="NOK_4.kv." localSheetId="16">#REF!</definedName>
    <definedName name="NOK_4.kv." localSheetId="31">#REF!</definedName>
    <definedName name="NOK_4.kv." localSheetId="32">#REF!</definedName>
    <definedName name="NOK_4.kv." localSheetId="29">#REF!</definedName>
    <definedName name="NOK_4.kv." localSheetId="54">#REF!</definedName>
    <definedName name="NOK_4.kv." localSheetId="38">#REF!</definedName>
    <definedName name="NOK_4.kv." localSheetId="7">#REF!</definedName>
    <definedName name="NOK_4.kv." localSheetId="8">#REF!</definedName>
    <definedName name="NOK_4.kv." localSheetId="6">#REF!</definedName>
    <definedName name="NOK_4.kv." localSheetId="9">#REF!</definedName>
    <definedName name="NOK_4.kv." localSheetId="35">#REF!</definedName>
    <definedName name="NOK_4.kv.">#REF!</definedName>
    <definedName name="NOK_Primo" localSheetId="40">#REF!</definedName>
    <definedName name="NOK_Primo" localSheetId="18">#REF!</definedName>
    <definedName name="NOK_Primo" localSheetId="12">#REF!</definedName>
    <definedName name="NOK_Primo" localSheetId="33">#REF!</definedName>
    <definedName name="NOK_Primo" localSheetId="34">#REF!</definedName>
    <definedName name="NOK_Primo" localSheetId="30">#REF!</definedName>
    <definedName name="NOK_Primo" localSheetId="53">#REF!</definedName>
    <definedName name="NOK_Primo" localSheetId="26">#REF!</definedName>
    <definedName name="NOK_Primo" localSheetId="36">#REF!</definedName>
    <definedName name="NOK_Primo" localSheetId="37">#REF!</definedName>
    <definedName name="NOK_Primo" localSheetId="56">#REF!</definedName>
    <definedName name="NOK_Primo" localSheetId="4">#REF!</definedName>
    <definedName name="NOK_Primo" localSheetId="5">#REF!</definedName>
    <definedName name="NOK_Primo" localSheetId="16">#REF!</definedName>
    <definedName name="NOK_Primo" localSheetId="31">#REF!</definedName>
    <definedName name="NOK_Primo" localSheetId="32">#REF!</definedName>
    <definedName name="NOK_Primo" localSheetId="29">#REF!</definedName>
    <definedName name="NOK_Primo" localSheetId="54">#REF!</definedName>
    <definedName name="NOK_Primo" localSheetId="38">#REF!</definedName>
    <definedName name="NOK_Primo" localSheetId="7">#REF!</definedName>
    <definedName name="NOK_Primo" localSheetId="8">#REF!</definedName>
    <definedName name="NOK_Primo" localSheetId="6">#REF!</definedName>
    <definedName name="NOK_Primo" localSheetId="9">#REF!</definedName>
    <definedName name="NOK_Primo" localSheetId="35">#REF!</definedName>
    <definedName name="NOK_Primo">#REF!</definedName>
    <definedName name="NOK_Ultimo" localSheetId="40">#REF!</definedName>
    <definedName name="NOK_Ultimo" localSheetId="18">#REF!</definedName>
    <definedName name="NOK_Ultimo" localSheetId="12">#REF!</definedName>
    <definedName name="NOK_Ultimo" localSheetId="33">#REF!</definedName>
    <definedName name="NOK_Ultimo" localSheetId="34">#REF!</definedName>
    <definedName name="NOK_Ultimo" localSheetId="30">#REF!</definedName>
    <definedName name="NOK_Ultimo" localSheetId="53">#REF!</definedName>
    <definedName name="NOK_Ultimo" localSheetId="26">#REF!</definedName>
    <definedName name="NOK_Ultimo" localSheetId="36">#REF!</definedName>
    <definedName name="NOK_Ultimo" localSheetId="37">#REF!</definedName>
    <definedName name="NOK_Ultimo" localSheetId="56">#REF!</definedName>
    <definedName name="NOK_Ultimo" localSheetId="4">#REF!</definedName>
    <definedName name="NOK_Ultimo" localSheetId="5">#REF!</definedName>
    <definedName name="NOK_Ultimo" localSheetId="16">#REF!</definedName>
    <definedName name="NOK_Ultimo" localSheetId="31">#REF!</definedName>
    <definedName name="NOK_Ultimo" localSheetId="32">#REF!</definedName>
    <definedName name="NOK_Ultimo" localSheetId="29">#REF!</definedName>
    <definedName name="NOK_Ultimo" localSheetId="54">#REF!</definedName>
    <definedName name="NOK_Ultimo" localSheetId="38">#REF!</definedName>
    <definedName name="NOK_Ultimo" localSheetId="7">#REF!</definedName>
    <definedName name="NOK_Ultimo" localSheetId="8">#REF!</definedName>
    <definedName name="NOK_Ultimo" localSheetId="6">#REF!</definedName>
    <definedName name="NOK_Ultimo" localSheetId="9">#REF!</definedName>
    <definedName name="NOK_Ultimo" localSheetId="35">#REF!</definedName>
    <definedName name="NOK_Ultimo">#REF!</definedName>
    <definedName name="NokLastYear" localSheetId="40">[32]Valutakurser!$E$7</definedName>
    <definedName name="NokLastYear" localSheetId="33">[33]Valutakurser!$E$7</definedName>
    <definedName name="NokLastYear" localSheetId="34">[33]Valutakurser!$E$7</definedName>
    <definedName name="NokLastYear" localSheetId="30">[33]Valutakurser!$E$7</definedName>
    <definedName name="NokLastYear" localSheetId="53">[33]Valutakurser!$E$7</definedName>
    <definedName name="NokLastYear" localSheetId="36">[33]Valutakurser!$E$7</definedName>
    <definedName name="NokLastYear" localSheetId="37">[32]Valutakurser!$E$7</definedName>
    <definedName name="NokLastYear" localSheetId="56">[34]Valutakurser!$E$7</definedName>
    <definedName name="NokLastYear" localSheetId="31">[33]Valutakurser!$E$7</definedName>
    <definedName name="NokLastYear" localSheetId="32">[33]Valutakurser!$E$7</definedName>
    <definedName name="NokLastYear" localSheetId="29">[33]Valutakurser!$E$7</definedName>
    <definedName name="NokLastYear" localSheetId="54">[114]Valutakurser!$E$7</definedName>
    <definedName name="NokLastYear" localSheetId="7">[35]Valutakurser!$E$7</definedName>
    <definedName name="NokLastYear" localSheetId="8">[35]Valutakurser!$E$7</definedName>
    <definedName name="NokLastYear" localSheetId="6">[35]Valutakurser!$E$7</definedName>
    <definedName name="NokLastYear" localSheetId="35">[33]Valutakurser!$E$7</definedName>
    <definedName name="NokLastYear">[36]Valutakurser!$E$7</definedName>
    <definedName name="Nordea_Estonia" localSheetId="40">#REF!</definedName>
    <definedName name="Nordea_Estonia" localSheetId="18">#REF!</definedName>
    <definedName name="Nordea_Estonia" localSheetId="12">#REF!</definedName>
    <definedName name="Nordea_Estonia" localSheetId="33">#REF!</definedName>
    <definedName name="Nordea_Estonia" localSheetId="34">#REF!</definedName>
    <definedName name="Nordea_Estonia" localSheetId="30">#REF!</definedName>
    <definedName name="Nordea_Estonia" localSheetId="53">#REF!</definedName>
    <definedName name="Nordea_Estonia" localSheetId="26">#REF!</definedName>
    <definedName name="Nordea_Estonia" localSheetId="36">#REF!</definedName>
    <definedName name="Nordea_Estonia" localSheetId="37">#REF!</definedName>
    <definedName name="Nordea_Estonia" localSheetId="56">#REF!</definedName>
    <definedName name="Nordea_Estonia" localSheetId="4">#REF!</definedName>
    <definedName name="Nordea_Estonia" localSheetId="5">#REF!</definedName>
    <definedName name="Nordea_Estonia" localSheetId="16">#REF!</definedName>
    <definedName name="Nordea_Estonia" localSheetId="31">#REF!</definedName>
    <definedName name="Nordea_Estonia" localSheetId="32">#REF!</definedName>
    <definedName name="Nordea_Estonia" localSheetId="29">#REF!</definedName>
    <definedName name="Nordea_Estonia" localSheetId="54">#REF!</definedName>
    <definedName name="Nordea_Estonia" localSheetId="38">#REF!</definedName>
    <definedName name="Nordea_Estonia" localSheetId="7">#REF!</definedName>
    <definedName name="Nordea_Estonia" localSheetId="8">#REF!</definedName>
    <definedName name="Nordea_Estonia" localSheetId="6">#REF!</definedName>
    <definedName name="Nordea_Estonia" localSheetId="9">#REF!</definedName>
    <definedName name="Nordea_Estonia" localSheetId="35">#REF!</definedName>
    <definedName name="Nordea_Estonia">#REF!</definedName>
    <definedName name="Nordea_IOM" localSheetId="40">#REF!</definedName>
    <definedName name="Nordea_IOM" localSheetId="18">#REF!</definedName>
    <definedName name="Nordea_IOM" localSheetId="12">#REF!</definedName>
    <definedName name="Nordea_IOM" localSheetId="33">#REF!</definedName>
    <definedName name="Nordea_IOM" localSheetId="34">#REF!</definedName>
    <definedName name="Nordea_IOM" localSheetId="30">#REF!</definedName>
    <definedName name="Nordea_IOM" localSheetId="53">#REF!</definedName>
    <definedName name="Nordea_IOM" localSheetId="26">#REF!</definedName>
    <definedName name="Nordea_IOM" localSheetId="36">#REF!</definedName>
    <definedName name="Nordea_IOM" localSheetId="37">#REF!</definedName>
    <definedName name="Nordea_IOM" localSheetId="56">#REF!</definedName>
    <definedName name="Nordea_IOM" localSheetId="4">#REF!</definedName>
    <definedName name="Nordea_IOM" localSheetId="5">#REF!</definedName>
    <definedName name="Nordea_IOM" localSheetId="16">#REF!</definedName>
    <definedName name="Nordea_IOM" localSheetId="31">#REF!</definedName>
    <definedName name="Nordea_IOM" localSheetId="32">#REF!</definedName>
    <definedName name="Nordea_IOM" localSheetId="29">#REF!</definedName>
    <definedName name="Nordea_IOM" localSheetId="54">#REF!</definedName>
    <definedName name="Nordea_IOM" localSheetId="38">#REF!</definedName>
    <definedName name="Nordea_IOM" localSheetId="7">#REF!</definedName>
    <definedName name="Nordea_IOM" localSheetId="8">#REF!</definedName>
    <definedName name="Nordea_IOM" localSheetId="6">#REF!</definedName>
    <definedName name="Nordea_IOM" localSheetId="9">#REF!</definedName>
    <definedName name="Nordea_IOM" localSheetId="35">#REF!</definedName>
    <definedName name="Nordea_IOM">#REF!</definedName>
    <definedName name="Nordea_Latvia" localSheetId="40">#REF!</definedName>
    <definedName name="Nordea_Latvia" localSheetId="18">#REF!</definedName>
    <definedName name="Nordea_Latvia" localSheetId="12">#REF!</definedName>
    <definedName name="Nordea_Latvia" localSheetId="33">#REF!</definedName>
    <definedName name="Nordea_Latvia" localSheetId="34">#REF!</definedName>
    <definedName name="Nordea_Latvia" localSheetId="30">#REF!</definedName>
    <definedName name="Nordea_Latvia" localSheetId="53">#REF!</definedName>
    <definedName name="Nordea_Latvia" localSheetId="26">#REF!</definedName>
    <definedName name="Nordea_Latvia" localSheetId="36">#REF!</definedName>
    <definedName name="Nordea_Latvia" localSheetId="37">#REF!</definedName>
    <definedName name="Nordea_Latvia" localSheetId="56">#REF!</definedName>
    <definedName name="Nordea_Latvia" localSheetId="4">#REF!</definedName>
    <definedName name="Nordea_Latvia" localSheetId="5">#REF!</definedName>
    <definedName name="Nordea_Latvia" localSheetId="16">#REF!</definedName>
    <definedName name="Nordea_Latvia" localSheetId="31">#REF!</definedName>
    <definedName name="Nordea_Latvia" localSheetId="32">#REF!</definedName>
    <definedName name="Nordea_Latvia" localSheetId="29">#REF!</definedName>
    <definedName name="Nordea_Latvia" localSheetId="54">#REF!</definedName>
    <definedName name="Nordea_Latvia" localSheetId="38">#REF!</definedName>
    <definedName name="Nordea_Latvia" localSheetId="7">#REF!</definedName>
    <definedName name="Nordea_Latvia" localSheetId="8">#REF!</definedName>
    <definedName name="Nordea_Latvia" localSheetId="6">#REF!</definedName>
    <definedName name="Nordea_Latvia" localSheetId="9">#REF!</definedName>
    <definedName name="Nordea_Latvia" localSheetId="35">#REF!</definedName>
    <definedName name="Nordea_Latvia">#REF!</definedName>
    <definedName name="Nordea_life_Ass_LTD_Finland" localSheetId="40">#REF!</definedName>
    <definedName name="Nordea_life_Ass_LTD_Finland" localSheetId="18">#REF!</definedName>
    <definedName name="Nordea_life_Ass_LTD_Finland" localSheetId="12">#REF!</definedName>
    <definedName name="Nordea_life_Ass_LTD_Finland" localSheetId="33">#REF!</definedName>
    <definedName name="Nordea_life_Ass_LTD_Finland" localSheetId="34">#REF!</definedName>
    <definedName name="Nordea_life_Ass_LTD_Finland" localSheetId="30">#REF!</definedName>
    <definedName name="Nordea_life_Ass_LTD_Finland" localSheetId="53">#REF!</definedName>
    <definedName name="Nordea_life_Ass_LTD_Finland" localSheetId="26">#REF!</definedName>
    <definedName name="Nordea_life_Ass_LTD_Finland" localSheetId="36">#REF!</definedName>
    <definedName name="Nordea_life_Ass_LTD_Finland" localSheetId="37">#REF!</definedName>
    <definedName name="Nordea_life_Ass_LTD_Finland" localSheetId="56">#REF!</definedName>
    <definedName name="Nordea_life_Ass_LTD_Finland" localSheetId="4">#REF!</definedName>
    <definedName name="Nordea_life_Ass_LTD_Finland" localSheetId="5">#REF!</definedName>
    <definedName name="Nordea_life_Ass_LTD_Finland" localSheetId="16">#REF!</definedName>
    <definedName name="Nordea_life_Ass_LTD_Finland" localSheetId="31">#REF!</definedName>
    <definedName name="Nordea_life_Ass_LTD_Finland" localSheetId="32">#REF!</definedName>
    <definedName name="Nordea_life_Ass_LTD_Finland" localSheetId="29">#REF!</definedName>
    <definedName name="Nordea_life_Ass_LTD_Finland" localSheetId="54">#REF!</definedName>
    <definedName name="Nordea_life_Ass_LTD_Finland" localSheetId="38">#REF!</definedName>
    <definedName name="Nordea_life_Ass_LTD_Finland" localSheetId="7">#REF!</definedName>
    <definedName name="Nordea_life_Ass_LTD_Finland" localSheetId="8">#REF!</definedName>
    <definedName name="Nordea_life_Ass_LTD_Finland" localSheetId="6">#REF!</definedName>
    <definedName name="Nordea_life_Ass_LTD_Finland" localSheetId="9">#REF!</definedName>
    <definedName name="Nordea_life_Ass_LTD_Finland" localSheetId="35">#REF!</definedName>
    <definedName name="Nordea_life_Ass_LTD_Finland">#REF!</definedName>
    <definedName name="Nordea_life_Ass_LTD_Sverige" localSheetId="40">#REF!</definedName>
    <definedName name="Nordea_life_Ass_LTD_Sverige" localSheetId="18">#REF!</definedName>
    <definedName name="Nordea_life_Ass_LTD_Sverige" localSheetId="12">#REF!</definedName>
    <definedName name="Nordea_life_Ass_LTD_Sverige" localSheetId="33">#REF!</definedName>
    <definedName name="Nordea_life_Ass_LTD_Sverige" localSheetId="34">#REF!</definedName>
    <definedName name="Nordea_life_Ass_LTD_Sverige" localSheetId="30">#REF!</definedName>
    <definedName name="Nordea_life_Ass_LTD_Sverige" localSheetId="53">#REF!</definedName>
    <definedName name="Nordea_life_Ass_LTD_Sverige" localSheetId="26">#REF!</definedName>
    <definedName name="Nordea_life_Ass_LTD_Sverige" localSheetId="36">#REF!</definedName>
    <definedName name="Nordea_life_Ass_LTD_Sverige" localSheetId="37">#REF!</definedName>
    <definedName name="Nordea_life_Ass_LTD_Sverige" localSheetId="56">#REF!</definedName>
    <definedName name="Nordea_life_Ass_LTD_Sverige" localSheetId="4">#REF!</definedName>
    <definedName name="Nordea_life_Ass_LTD_Sverige" localSheetId="5">#REF!</definedName>
    <definedName name="Nordea_life_Ass_LTD_Sverige" localSheetId="16">#REF!</definedName>
    <definedName name="Nordea_life_Ass_LTD_Sverige" localSheetId="31">#REF!</definedName>
    <definedName name="Nordea_life_Ass_LTD_Sverige" localSheetId="32">#REF!</definedName>
    <definedName name="Nordea_life_Ass_LTD_Sverige" localSheetId="29">#REF!</definedName>
    <definedName name="Nordea_life_Ass_LTD_Sverige" localSheetId="54">#REF!</definedName>
    <definedName name="Nordea_life_Ass_LTD_Sverige" localSheetId="38">#REF!</definedName>
    <definedName name="Nordea_life_Ass_LTD_Sverige" localSheetId="7">#REF!</definedName>
    <definedName name="Nordea_life_Ass_LTD_Sverige" localSheetId="8">#REF!</definedName>
    <definedName name="Nordea_life_Ass_LTD_Sverige" localSheetId="6">#REF!</definedName>
    <definedName name="Nordea_life_Ass_LTD_Sverige" localSheetId="9">#REF!</definedName>
    <definedName name="Nordea_life_Ass_LTD_Sverige" localSheetId="35">#REF!</definedName>
    <definedName name="Nordea_life_Ass_LTD_Sverige">#REF!</definedName>
    <definedName name="Nordea_life_I" localSheetId="40">#REF!</definedName>
    <definedName name="Nordea_life_I" localSheetId="18">#REF!</definedName>
    <definedName name="Nordea_life_I" localSheetId="12">#REF!</definedName>
    <definedName name="Nordea_life_I" localSheetId="33">#REF!</definedName>
    <definedName name="Nordea_life_I" localSheetId="34">#REF!</definedName>
    <definedName name="Nordea_life_I" localSheetId="30">#REF!</definedName>
    <definedName name="Nordea_life_I" localSheetId="53">#REF!</definedName>
    <definedName name="Nordea_life_I" localSheetId="26">#REF!</definedName>
    <definedName name="Nordea_life_I" localSheetId="36">#REF!</definedName>
    <definedName name="Nordea_life_I" localSheetId="37">#REF!</definedName>
    <definedName name="Nordea_life_I" localSheetId="56">#REF!</definedName>
    <definedName name="Nordea_life_I" localSheetId="4">#REF!</definedName>
    <definedName name="Nordea_life_I" localSheetId="5">#REF!</definedName>
    <definedName name="Nordea_life_I" localSheetId="16">#REF!</definedName>
    <definedName name="Nordea_life_I" localSheetId="31">#REF!</definedName>
    <definedName name="Nordea_life_I" localSheetId="32">#REF!</definedName>
    <definedName name="Nordea_life_I" localSheetId="29">#REF!</definedName>
    <definedName name="Nordea_life_I" localSheetId="54">#REF!</definedName>
    <definedName name="Nordea_life_I" localSheetId="38">#REF!</definedName>
    <definedName name="Nordea_life_I" localSheetId="7">#REF!</definedName>
    <definedName name="Nordea_life_I" localSheetId="8">#REF!</definedName>
    <definedName name="Nordea_life_I" localSheetId="6">#REF!</definedName>
    <definedName name="Nordea_life_I" localSheetId="9">#REF!</definedName>
    <definedName name="Nordea_life_I" localSheetId="35">#REF!</definedName>
    <definedName name="Nordea_life_I">#REF!</definedName>
    <definedName name="Nordea_life_II" localSheetId="40">#REF!</definedName>
    <definedName name="Nordea_life_II" localSheetId="18">#REF!</definedName>
    <definedName name="Nordea_life_II" localSheetId="12">#REF!</definedName>
    <definedName name="Nordea_life_II" localSheetId="33">#REF!</definedName>
    <definedName name="Nordea_life_II" localSheetId="34">#REF!</definedName>
    <definedName name="Nordea_life_II" localSheetId="30">#REF!</definedName>
    <definedName name="Nordea_life_II" localSheetId="53">#REF!</definedName>
    <definedName name="Nordea_life_II" localSheetId="26">#REF!</definedName>
    <definedName name="Nordea_life_II" localSheetId="36">#REF!</definedName>
    <definedName name="Nordea_life_II" localSheetId="37">#REF!</definedName>
    <definedName name="Nordea_life_II" localSheetId="56">#REF!</definedName>
    <definedName name="Nordea_life_II" localSheetId="4">#REF!</definedName>
    <definedName name="Nordea_life_II" localSheetId="5">#REF!</definedName>
    <definedName name="Nordea_life_II" localSheetId="16">#REF!</definedName>
    <definedName name="Nordea_life_II" localSheetId="31">#REF!</definedName>
    <definedName name="Nordea_life_II" localSheetId="32">#REF!</definedName>
    <definedName name="Nordea_life_II" localSheetId="29">#REF!</definedName>
    <definedName name="Nordea_life_II" localSheetId="54">#REF!</definedName>
    <definedName name="Nordea_life_II" localSheetId="38">#REF!</definedName>
    <definedName name="Nordea_life_II" localSheetId="7">#REF!</definedName>
    <definedName name="Nordea_life_II" localSheetId="8">#REF!</definedName>
    <definedName name="Nordea_life_II" localSheetId="6">#REF!</definedName>
    <definedName name="Nordea_life_II" localSheetId="9">#REF!</definedName>
    <definedName name="Nordea_life_II" localSheetId="35">#REF!</definedName>
    <definedName name="Nordea_life_II">#REF!</definedName>
    <definedName name="Nordea_Lux" localSheetId="40">#REF!</definedName>
    <definedName name="Nordea_Lux" localSheetId="18">#REF!</definedName>
    <definedName name="Nordea_Lux" localSheetId="12">#REF!</definedName>
    <definedName name="Nordea_Lux" localSheetId="33">#REF!</definedName>
    <definedName name="Nordea_Lux" localSheetId="34">#REF!</definedName>
    <definedName name="Nordea_Lux" localSheetId="30">#REF!</definedName>
    <definedName name="Nordea_Lux" localSheetId="53">#REF!</definedName>
    <definedName name="Nordea_Lux" localSheetId="26">#REF!</definedName>
    <definedName name="Nordea_Lux" localSheetId="36">#REF!</definedName>
    <definedName name="Nordea_Lux" localSheetId="37">#REF!</definedName>
    <definedName name="Nordea_Lux" localSheetId="56">#REF!</definedName>
    <definedName name="Nordea_Lux" localSheetId="4">#REF!</definedName>
    <definedName name="Nordea_Lux" localSheetId="5">#REF!</definedName>
    <definedName name="Nordea_Lux" localSheetId="16">#REF!</definedName>
    <definedName name="Nordea_Lux" localSheetId="31">#REF!</definedName>
    <definedName name="Nordea_Lux" localSheetId="32">#REF!</definedName>
    <definedName name="Nordea_Lux" localSheetId="29">#REF!</definedName>
    <definedName name="Nordea_Lux" localSheetId="54">#REF!</definedName>
    <definedName name="Nordea_Lux" localSheetId="38">#REF!</definedName>
    <definedName name="Nordea_Lux" localSheetId="7">#REF!</definedName>
    <definedName name="Nordea_Lux" localSheetId="8">#REF!</definedName>
    <definedName name="Nordea_Lux" localSheetId="6">#REF!</definedName>
    <definedName name="Nordea_Lux" localSheetId="9">#REF!</definedName>
    <definedName name="Nordea_Lux" localSheetId="35">#REF!</definedName>
    <definedName name="Nordea_Lux">#REF!</definedName>
    <definedName name="Nordea_Pension" localSheetId="40">#REF!</definedName>
    <definedName name="Nordea_Pension" localSheetId="18">#REF!</definedName>
    <definedName name="Nordea_Pension" localSheetId="12">#REF!</definedName>
    <definedName name="Nordea_Pension" localSheetId="33">#REF!</definedName>
    <definedName name="Nordea_Pension" localSheetId="34">#REF!</definedName>
    <definedName name="Nordea_Pension" localSheetId="30">#REF!</definedName>
    <definedName name="Nordea_Pension" localSheetId="53">#REF!</definedName>
    <definedName name="Nordea_Pension" localSheetId="26">#REF!</definedName>
    <definedName name="Nordea_Pension" localSheetId="36">#REF!</definedName>
    <definedName name="Nordea_Pension" localSheetId="37">#REF!</definedName>
    <definedName name="Nordea_Pension" localSheetId="56">#REF!</definedName>
    <definedName name="Nordea_Pension" localSheetId="4">#REF!</definedName>
    <definedName name="Nordea_Pension" localSheetId="5">#REF!</definedName>
    <definedName name="Nordea_Pension" localSheetId="16">#REF!</definedName>
    <definedName name="Nordea_Pension" localSheetId="31">#REF!</definedName>
    <definedName name="Nordea_Pension" localSheetId="32">#REF!</definedName>
    <definedName name="Nordea_Pension" localSheetId="29">#REF!</definedName>
    <definedName name="Nordea_Pension" localSheetId="54">#REF!</definedName>
    <definedName name="Nordea_Pension" localSheetId="38">#REF!</definedName>
    <definedName name="Nordea_Pension" localSheetId="7">#REF!</definedName>
    <definedName name="Nordea_Pension" localSheetId="8">#REF!</definedName>
    <definedName name="Nordea_Pension" localSheetId="6">#REF!</definedName>
    <definedName name="Nordea_Pension" localSheetId="9">#REF!</definedName>
    <definedName name="Nordea_Pension" localSheetId="35">#REF!</definedName>
    <definedName name="Nordea_Pension">#REF!</definedName>
    <definedName name="Nordea_PTE" localSheetId="40">#REF!</definedName>
    <definedName name="Nordea_PTE" localSheetId="18">#REF!</definedName>
    <definedName name="Nordea_PTE" localSheetId="12">#REF!</definedName>
    <definedName name="Nordea_PTE" localSheetId="33">#REF!</definedName>
    <definedName name="Nordea_PTE" localSheetId="34">#REF!</definedName>
    <definedName name="Nordea_PTE" localSheetId="30">#REF!</definedName>
    <definedName name="Nordea_PTE" localSheetId="53">#REF!</definedName>
    <definedName name="Nordea_PTE" localSheetId="26">#REF!</definedName>
    <definedName name="Nordea_PTE" localSheetId="36">#REF!</definedName>
    <definedName name="Nordea_PTE" localSheetId="37">#REF!</definedName>
    <definedName name="Nordea_PTE" localSheetId="56">#REF!</definedName>
    <definedName name="Nordea_PTE" localSheetId="4">#REF!</definedName>
    <definedName name="Nordea_PTE" localSheetId="5">#REF!</definedName>
    <definedName name="Nordea_PTE" localSheetId="16">#REF!</definedName>
    <definedName name="Nordea_PTE" localSheetId="31">#REF!</definedName>
    <definedName name="Nordea_PTE" localSheetId="32">#REF!</definedName>
    <definedName name="Nordea_PTE" localSheetId="29">#REF!</definedName>
    <definedName name="Nordea_PTE" localSheetId="54">#REF!</definedName>
    <definedName name="Nordea_PTE" localSheetId="38">#REF!</definedName>
    <definedName name="Nordea_PTE" localSheetId="7">#REF!</definedName>
    <definedName name="Nordea_PTE" localSheetId="8">#REF!</definedName>
    <definedName name="Nordea_PTE" localSheetId="6">#REF!</definedName>
    <definedName name="Nordea_PTE" localSheetId="9">#REF!</definedName>
    <definedName name="Nordea_PTE" localSheetId="35">#REF!</definedName>
    <definedName name="Nordea_PTE">#REF!</definedName>
    <definedName name="Nordea_Zycie" localSheetId="40">#REF!</definedName>
    <definedName name="Nordea_Zycie" localSheetId="18">#REF!</definedName>
    <definedName name="Nordea_Zycie" localSheetId="12">#REF!</definedName>
    <definedName name="Nordea_Zycie" localSheetId="33">#REF!</definedName>
    <definedName name="Nordea_Zycie" localSheetId="34">#REF!</definedName>
    <definedName name="Nordea_Zycie" localSheetId="30">#REF!</definedName>
    <definedName name="Nordea_Zycie" localSheetId="53">#REF!</definedName>
    <definedName name="Nordea_Zycie" localSheetId="26">#REF!</definedName>
    <definedName name="Nordea_Zycie" localSheetId="36">#REF!</definedName>
    <definedName name="Nordea_Zycie" localSheetId="37">#REF!</definedName>
    <definedName name="Nordea_Zycie" localSheetId="56">#REF!</definedName>
    <definedName name="Nordea_Zycie" localSheetId="4">#REF!</definedName>
    <definedName name="Nordea_Zycie" localSheetId="5">#REF!</definedName>
    <definedName name="Nordea_Zycie" localSheetId="16">#REF!</definedName>
    <definedName name="Nordea_Zycie" localSheetId="31">#REF!</definedName>
    <definedName name="Nordea_Zycie" localSheetId="32">#REF!</definedName>
    <definedName name="Nordea_Zycie" localSheetId="29">#REF!</definedName>
    <definedName name="Nordea_Zycie" localSheetId="54">#REF!</definedName>
    <definedName name="Nordea_Zycie" localSheetId="38">#REF!</definedName>
    <definedName name="Nordea_Zycie" localSheetId="7">#REF!</definedName>
    <definedName name="Nordea_Zycie" localSheetId="8">#REF!</definedName>
    <definedName name="Nordea_Zycie" localSheetId="6">#REF!</definedName>
    <definedName name="Nordea_Zycie" localSheetId="9">#REF!</definedName>
    <definedName name="Nordea_Zycie" localSheetId="35">#REF!</definedName>
    <definedName name="Nordea_Zycie">#REF!</definedName>
    <definedName name="NordeaAB" localSheetId="40">#REF!</definedName>
    <definedName name="NordeaAB" localSheetId="18">#REF!</definedName>
    <definedName name="NordeaAB" localSheetId="12">#REF!</definedName>
    <definedName name="NordeaAB" localSheetId="33">#REF!</definedName>
    <definedName name="NordeaAB" localSheetId="34">#REF!</definedName>
    <definedName name="NordeaAB" localSheetId="30">#REF!</definedName>
    <definedName name="NordeaAB" localSheetId="53">#REF!</definedName>
    <definedName name="NordeaAB" localSheetId="26">#REF!</definedName>
    <definedName name="NordeaAB" localSheetId="36">#REF!</definedName>
    <definedName name="NordeaAB" localSheetId="37">#REF!</definedName>
    <definedName name="NordeaAB" localSheetId="56">#REF!</definedName>
    <definedName name="NordeaAB" localSheetId="4">#REF!</definedName>
    <definedName name="NordeaAB" localSheetId="5">#REF!</definedName>
    <definedName name="NordeaAB" localSheetId="16">#REF!</definedName>
    <definedName name="NordeaAB" localSheetId="31">#REF!</definedName>
    <definedName name="NordeaAB" localSheetId="32">#REF!</definedName>
    <definedName name="NordeaAB" localSheetId="29">#REF!</definedName>
    <definedName name="NordeaAB" localSheetId="54">#REF!</definedName>
    <definedName name="NordeaAB" localSheetId="38">#REF!</definedName>
    <definedName name="NordeaAB" localSheetId="7">#REF!</definedName>
    <definedName name="NordeaAB" localSheetId="8">#REF!</definedName>
    <definedName name="NordeaAB" localSheetId="6">#REF!</definedName>
    <definedName name="NordeaAB" localSheetId="9">#REF!</definedName>
    <definedName name="NordeaAB" localSheetId="35">#REF!</definedName>
    <definedName name="NordeaAB">#REF!</definedName>
    <definedName name="Norway" localSheetId="40">[43]Sheet1!$C$19</definedName>
    <definedName name="Norway" localSheetId="33">[44]Sheet1!$C$19</definedName>
    <definedName name="Norway" localSheetId="34">[44]Sheet1!$C$19</definedName>
    <definedName name="Norway" localSheetId="30">[44]Sheet1!$C$19</definedName>
    <definedName name="Norway" localSheetId="53">[44]Sheet1!$C$19</definedName>
    <definedName name="Norway" localSheetId="36">[44]Sheet1!$C$19</definedName>
    <definedName name="Norway" localSheetId="37">[43]Sheet1!$C$19</definedName>
    <definedName name="Norway" localSheetId="56">[45]Sheet1!$C$19</definedName>
    <definedName name="Norway" localSheetId="31">[44]Sheet1!$C$19</definedName>
    <definedName name="Norway" localSheetId="32">[44]Sheet1!$C$19</definedName>
    <definedName name="Norway" localSheetId="29">[44]Sheet1!$C$19</definedName>
    <definedName name="Norway" localSheetId="54">[116]Sheet1!$C$19</definedName>
    <definedName name="Norway" localSheetId="7">[46]Sheet1!$C$19</definedName>
    <definedName name="Norway" localSheetId="8">[46]Sheet1!$C$19</definedName>
    <definedName name="Norway" localSheetId="6">[46]Sheet1!$C$19</definedName>
    <definedName name="Norway" localSheetId="35">[44]Sheet1!$C$19</definedName>
    <definedName name="Norway">[47]Sheet1!$C$19</definedName>
    <definedName name="Note1" localSheetId="40">#REF!</definedName>
    <definedName name="Note1" localSheetId="18">#REF!</definedName>
    <definedName name="Note1" localSheetId="12">#REF!</definedName>
    <definedName name="Note1" localSheetId="33">#REF!</definedName>
    <definedName name="Note1" localSheetId="34">#REF!</definedName>
    <definedName name="Note1" localSheetId="30">#REF!</definedName>
    <definedName name="Note1" localSheetId="53">#REF!</definedName>
    <definedName name="Note1" localSheetId="26">#REF!</definedName>
    <definedName name="Note1" localSheetId="36">#REF!</definedName>
    <definedName name="Note1" localSheetId="37">#REF!</definedName>
    <definedName name="Note1" localSheetId="56">#REF!</definedName>
    <definedName name="Note1" localSheetId="4">#REF!</definedName>
    <definedName name="Note1" localSheetId="5">#REF!</definedName>
    <definedName name="Note1" localSheetId="16">#REF!</definedName>
    <definedName name="Note1" localSheetId="31">#REF!</definedName>
    <definedName name="Note1" localSheetId="32">#REF!</definedName>
    <definedName name="Note1" localSheetId="29">#REF!</definedName>
    <definedName name="Note1" localSheetId="54">#REF!</definedName>
    <definedName name="Note1" localSheetId="38">#REF!</definedName>
    <definedName name="Note1" localSheetId="7">#REF!</definedName>
    <definedName name="Note1" localSheetId="8">#REF!</definedName>
    <definedName name="Note1" localSheetId="6">#REF!</definedName>
    <definedName name="Note1" localSheetId="9">#REF!</definedName>
    <definedName name="Note1" localSheetId="35">#REF!</definedName>
    <definedName name="Note1">#REF!</definedName>
    <definedName name="Note2" localSheetId="40">#REF!</definedName>
    <definedName name="Note2" localSheetId="18">#REF!</definedName>
    <definedName name="Note2" localSheetId="12">#REF!</definedName>
    <definedName name="Note2" localSheetId="33">#REF!</definedName>
    <definedName name="Note2" localSheetId="34">#REF!</definedName>
    <definedName name="Note2" localSheetId="30">#REF!</definedName>
    <definedName name="Note2" localSheetId="53">#REF!</definedName>
    <definedName name="Note2" localSheetId="26">#REF!</definedName>
    <definedName name="Note2" localSheetId="36">#REF!</definedName>
    <definedName name="Note2" localSheetId="37">#REF!</definedName>
    <definedName name="Note2" localSheetId="56">#REF!</definedName>
    <definedName name="Note2" localSheetId="4">#REF!</definedName>
    <definedName name="Note2" localSheetId="5">#REF!</definedName>
    <definedName name="Note2" localSheetId="16">#REF!</definedName>
    <definedName name="Note2" localSheetId="31">#REF!</definedName>
    <definedName name="Note2" localSheetId="32">#REF!</definedName>
    <definedName name="Note2" localSheetId="29">#REF!</definedName>
    <definedName name="Note2" localSheetId="54">#REF!</definedName>
    <definedName name="Note2" localSheetId="38">#REF!</definedName>
    <definedName name="Note2" localSheetId="7">#REF!</definedName>
    <definedName name="Note2" localSheetId="8">#REF!</definedName>
    <definedName name="Note2" localSheetId="6">#REF!</definedName>
    <definedName name="Note2" localSheetId="9">#REF!</definedName>
    <definedName name="Note2" localSheetId="35">#REF!</definedName>
    <definedName name="Note2">#REF!</definedName>
    <definedName name="Note3" localSheetId="40">#REF!</definedName>
    <definedName name="Note3" localSheetId="18">#REF!</definedName>
    <definedName name="Note3" localSheetId="12">#REF!</definedName>
    <definedName name="Note3" localSheetId="33">#REF!</definedName>
    <definedName name="Note3" localSheetId="34">#REF!</definedName>
    <definedName name="Note3" localSheetId="30">#REF!</definedName>
    <definedName name="Note3" localSheetId="53">#REF!</definedName>
    <definedName name="Note3" localSheetId="26">#REF!</definedName>
    <definedName name="Note3" localSheetId="36">#REF!</definedName>
    <definedName name="Note3" localSheetId="37">#REF!</definedName>
    <definedName name="Note3" localSheetId="56">#REF!</definedName>
    <definedName name="Note3" localSheetId="4">#REF!</definedName>
    <definedName name="Note3" localSheetId="5">#REF!</definedName>
    <definedName name="Note3" localSheetId="16">#REF!</definedName>
    <definedName name="Note3" localSheetId="31">#REF!</definedName>
    <definedName name="Note3" localSheetId="32">#REF!</definedName>
    <definedName name="Note3" localSheetId="29">#REF!</definedName>
    <definedName name="Note3" localSheetId="54">#REF!</definedName>
    <definedName name="Note3" localSheetId="38">#REF!</definedName>
    <definedName name="Note3" localSheetId="7">#REF!</definedName>
    <definedName name="Note3" localSheetId="8">#REF!</definedName>
    <definedName name="Note3" localSheetId="6">#REF!</definedName>
    <definedName name="Note3" localSheetId="9">#REF!</definedName>
    <definedName name="Note3" localSheetId="35">#REF!</definedName>
    <definedName name="Note3">#REF!</definedName>
    <definedName name="Note4" localSheetId="40">#REF!</definedName>
    <definedName name="Note4" localSheetId="18">#REF!</definedName>
    <definedName name="Note4" localSheetId="12">#REF!</definedName>
    <definedName name="Note4" localSheetId="33">#REF!</definedName>
    <definedName name="Note4" localSheetId="34">#REF!</definedName>
    <definedName name="Note4" localSheetId="30">#REF!</definedName>
    <definedName name="Note4" localSheetId="53">#REF!</definedName>
    <definedName name="Note4" localSheetId="26">#REF!</definedName>
    <definedName name="Note4" localSheetId="36">#REF!</definedName>
    <definedName name="Note4" localSheetId="37">#REF!</definedName>
    <definedName name="Note4" localSheetId="56">#REF!</definedName>
    <definedName name="Note4" localSheetId="4">#REF!</definedName>
    <definedName name="Note4" localSheetId="5">#REF!</definedName>
    <definedName name="Note4" localSheetId="16">#REF!</definedName>
    <definedName name="Note4" localSheetId="31">#REF!</definedName>
    <definedName name="Note4" localSheetId="32">#REF!</definedName>
    <definedName name="Note4" localSheetId="29">#REF!</definedName>
    <definedName name="Note4" localSheetId="54">#REF!</definedName>
    <definedName name="Note4" localSheetId="38">#REF!</definedName>
    <definedName name="Note4" localSheetId="7">#REF!</definedName>
    <definedName name="Note4" localSheetId="8">#REF!</definedName>
    <definedName name="Note4" localSheetId="6">#REF!</definedName>
    <definedName name="Note4" localSheetId="9">#REF!</definedName>
    <definedName name="Note4" localSheetId="35">#REF!</definedName>
    <definedName name="Note4">#REF!</definedName>
    <definedName name="Note4b" localSheetId="40">#REF!</definedName>
    <definedName name="Note4b" localSheetId="18">#REF!</definedName>
    <definedName name="Note4b" localSheetId="12">#REF!</definedName>
    <definedName name="Note4b" localSheetId="33">#REF!</definedName>
    <definedName name="Note4b" localSheetId="34">#REF!</definedName>
    <definedName name="Note4b" localSheetId="30">#REF!</definedName>
    <definedName name="Note4b" localSheetId="53">#REF!</definedName>
    <definedName name="Note4b" localSheetId="26">#REF!</definedName>
    <definedName name="Note4b" localSheetId="36">#REF!</definedName>
    <definedName name="Note4b" localSheetId="37">#REF!</definedName>
    <definedName name="Note4b" localSheetId="56">#REF!</definedName>
    <definedName name="Note4b" localSheetId="4">#REF!</definedName>
    <definedName name="Note4b" localSheetId="5">#REF!</definedName>
    <definedName name="Note4b" localSheetId="16">#REF!</definedName>
    <definedName name="Note4b" localSheetId="31">#REF!</definedName>
    <definedName name="Note4b" localSheetId="32">#REF!</definedName>
    <definedName name="Note4b" localSheetId="29">#REF!</definedName>
    <definedName name="Note4b" localSheetId="54">#REF!</definedName>
    <definedName name="Note4b" localSheetId="38">#REF!</definedName>
    <definedName name="Note4b" localSheetId="7">#REF!</definedName>
    <definedName name="Note4b" localSheetId="8">#REF!</definedName>
    <definedName name="Note4b" localSheetId="6">#REF!</definedName>
    <definedName name="Note4b" localSheetId="9">#REF!</definedName>
    <definedName name="Note4b" localSheetId="35">#REF!</definedName>
    <definedName name="Note4b">#REF!</definedName>
    <definedName name="Note5" localSheetId="40">#REF!</definedName>
    <definedName name="Note5" localSheetId="18">#REF!</definedName>
    <definedName name="Note5" localSheetId="12">#REF!</definedName>
    <definedName name="Note5" localSheetId="33">#REF!</definedName>
    <definedName name="Note5" localSheetId="34">#REF!</definedName>
    <definedName name="Note5" localSheetId="30">#REF!</definedName>
    <definedName name="Note5" localSheetId="53">#REF!</definedName>
    <definedName name="Note5" localSheetId="26">#REF!</definedName>
    <definedName name="Note5" localSheetId="36">#REF!</definedName>
    <definedName name="Note5" localSheetId="37">#REF!</definedName>
    <definedName name="Note5" localSheetId="56">#REF!</definedName>
    <definedName name="Note5" localSheetId="4">#REF!</definedName>
    <definedName name="Note5" localSheetId="5">#REF!</definedName>
    <definedName name="Note5" localSheetId="16">#REF!</definedName>
    <definedName name="Note5" localSheetId="31">#REF!</definedName>
    <definedName name="Note5" localSheetId="32">#REF!</definedName>
    <definedName name="Note5" localSheetId="29">#REF!</definedName>
    <definedName name="Note5" localSheetId="54">#REF!</definedName>
    <definedName name="Note5" localSheetId="38">#REF!</definedName>
    <definedName name="Note5" localSheetId="7">#REF!</definedName>
    <definedName name="Note5" localSheetId="8">#REF!</definedName>
    <definedName name="Note5" localSheetId="6">#REF!</definedName>
    <definedName name="Note5" localSheetId="9">#REF!</definedName>
    <definedName name="Note5" localSheetId="35">#REF!</definedName>
    <definedName name="Note5">#REF!</definedName>
    <definedName name="Note6" localSheetId="40">#REF!</definedName>
    <definedName name="Note6" localSheetId="18">#REF!</definedName>
    <definedName name="Note6" localSheetId="12">#REF!</definedName>
    <definedName name="Note6" localSheetId="33">#REF!</definedName>
    <definedName name="Note6" localSheetId="34">#REF!</definedName>
    <definedName name="Note6" localSheetId="30">#REF!</definedName>
    <definedName name="Note6" localSheetId="53">#REF!</definedName>
    <definedName name="Note6" localSheetId="26">#REF!</definedName>
    <definedName name="Note6" localSheetId="36">#REF!</definedName>
    <definedName name="Note6" localSheetId="37">#REF!</definedName>
    <definedName name="Note6" localSheetId="56">#REF!</definedName>
    <definedName name="Note6" localSheetId="4">#REF!</definedName>
    <definedName name="Note6" localSheetId="5">#REF!</definedName>
    <definedName name="Note6" localSheetId="16">#REF!</definedName>
    <definedName name="Note6" localSheetId="31">#REF!</definedName>
    <definedName name="Note6" localSheetId="32">#REF!</definedName>
    <definedName name="Note6" localSheetId="29">#REF!</definedName>
    <definedName name="Note6" localSheetId="54">#REF!</definedName>
    <definedName name="Note6" localSheetId="38">#REF!</definedName>
    <definedName name="Note6" localSheetId="7">#REF!</definedName>
    <definedName name="Note6" localSheetId="8">#REF!</definedName>
    <definedName name="Note6" localSheetId="6">#REF!</definedName>
    <definedName name="Note6" localSheetId="9">#REF!</definedName>
    <definedName name="Note6" localSheetId="35">#REF!</definedName>
    <definedName name="Note6">#REF!</definedName>
    <definedName name="Note7" localSheetId="40">#REF!</definedName>
    <definedName name="Note7" localSheetId="18">#REF!</definedName>
    <definedName name="Note7" localSheetId="12">#REF!</definedName>
    <definedName name="Note7" localSheetId="33">#REF!</definedName>
    <definedName name="Note7" localSheetId="34">#REF!</definedName>
    <definedName name="Note7" localSheetId="30">#REF!</definedName>
    <definedName name="Note7" localSheetId="53">#REF!</definedName>
    <definedName name="Note7" localSheetId="26">#REF!</definedName>
    <definedName name="Note7" localSheetId="36">#REF!</definedName>
    <definedName name="Note7" localSheetId="37">#REF!</definedName>
    <definedName name="Note7" localSheetId="56">#REF!</definedName>
    <definedName name="Note7" localSheetId="4">#REF!</definedName>
    <definedName name="Note7" localSheetId="5">#REF!</definedName>
    <definedName name="Note7" localSheetId="16">#REF!</definedName>
    <definedName name="Note7" localSheetId="31">#REF!</definedName>
    <definedName name="Note7" localSheetId="32">#REF!</definedName>
    <definedName name="Note7" localSheetId="29">#REF!</definedName>
    <definedName name="Note7" localSheetId="54">#REF!</definedName>
    <definedName name="Note7" localSheetId="38">#REF!</definedName>
    <definedName name="Note7" localSheetId="7">#REF!</definedName>
    <definedName name="Note7" localSheetId="8">#REF!</definedName>
    <definedName name="Note7" localSheetId="6">#REF!</definedName>
    <definedName name="Note7" localSheetId="9">#REF!</definedName>
    <definedName name="Note7" localSheetId="35">#REF!</definedName>
    <definedName name="Note7">#REF!</definedName>
    <definedName name="now" localSheetId="40">'[38]Raw Data Sheet'!$A$37</definedName>
    <definedName name="now" localSheetId="33">'[39]Raw Data Sheet'!$A$37</definedName>
    <definedName name="now" localSheetId="34">'[39]Raw Data Sheet'!$A$37</definedName>
    <definedName name="now" localSheetId="30">'[39]Raw Data Sheet'!$A$37</definedName>
    <definedName name="now" localSheetId="53">'[39]Raw Data Sheet'!$A$37</definedName>
    <definedName name="now" localSheetId="36">'[39]Raw Data Sheet'!$A$37</definedName>
    <definedName name="now" localSheetId="37">'[38]Raw Data Sheet'!$A$37</definedName>
    <definedName name="now" localSheetId="56">'[40]Raw Data Sheet'!$A$37</definedName>
    <definedName name="now" localSheetId="31">'[39]Raw Data Sheet'!$A$37</definedName>
    <definedName name="now" localSheetId="32">'[39]Raw Data Sheet'!$A$37</definedName>
    <definedName name="now" localSheetId="29">'[39]Raw Data Sheet'!$A$37</definedName>
    <definedName name="now" localSheetId="54">'[115]Raw Data Sheet'!$A$37</definedName>
    <definedName name="now" localSheetId="7">'[41]Raw Data Sheet'!$A$37</definedName>
    <definedName name="now" localSheetId="8">'[41]Raw Data Sheet'!$A$37</definedName>
    <definedName name="now" localSheetId="6">'[41]Raw Data Sheet'!$A$37</definedName>
    <definedName name="now" localSheetId="35">'[39]Raw Data Sheet'!$A$37</definedName>
    <definedName name="now">'[42]Raw Data Sheet'!$A$37</definedName>
    <definedName name="nybps" localSheetId="40">IF([17]Chart!$AG$16=1,OFFSET([17]Chart!$Z$11,1,0,COUNTA([17]Chart!$Z$11:$Z$33)-1,1),IF([17]Chart!$AG$16=2,OFFSET([17]Chart!$Z$11,1,0,COUNTA([17]Chart!$Z$11:$Z$38)-1,1)))</definedName>
    <definedName name="nybps" localSheetId="33">IF([17]Chart!$AG$16=1,OFFSET([17]Chart!$Z$11,1,0,COUNTA([17]Chart!$Z$11:$Z$33)-1,1),IF([17]Chart!$AG$16=2,OFFSET([17]Chart!$Z$11,1,0,COUNTA([17]Chart!$Z$11:$Z$38)-1,1)))</definedName>
    <definedName name="nybps" localSheetId="34">IF([17]Chart!$AG$16=1,OFFSET([17]Chart!$Z$11,1,0,COUNTA([17]Chart!$Z$11:$Z$33)-1,1),IF([17]Chart!$AG$16=2,OFFSET([17]Chart!$Z$11,1,0,COUNTA([17]Chart!$Z$11:$Z$38)-1,1)))</definedName>
    <definedName name="nybps" localSheetId="30">IF([18]Chart!$AG$16=1,OFFSET([18]Chart!$Z$11,1,0,COUNTA([18]Chart!$Z$11:$Z$33)-1,1),IF([18]Chart!$AG$16=2,OFFSET([18]Chart!$Z$11,1,0,COUNTA([18]Chart!$Z$11:$Z$38)-1,1)))</definedName>
    <definedName name="nybps" localSheetId="53">IF([18]Chart!$AG$16=1,OFFSET([18]Chart!$Z$11,1,0,COUNTA([18]Chart!$Z$11:$Z$33)-1,1),IF([18]Chart!$AG$16=2,OFFSET([18]Chart!$Z$11,1,0,COUNTA([18]Chart!$Z$11:$Z$38)-1,1)))</definedName>
    <definedName name="nybps" localSheetId="36">IF([17]Chart!$AG$16=1,OFFSET([17]Chart!$Z$11,1,0,COUNTA([17]Chart!$Z$11:$Z$33)-1,1),IF([17]Chart!$AG$16=2,OFFSET([17]Chart!$Z$11,1,0,COUNTA([17]Chart!$Z$11:$Z$38)-1,1)))</definedName>
    <definedName name="nybps" localSheetId="37">IF([17]Chart!$AG$16=1,OFFSET([17]Chart!$Z$11,1,0,COUNTA([17]Chart!$Z$11:$Z$33)-1,1),IF([17]Chart!$AG$16=2,OFFSET([17]Chart!$Z$11,1,0,COUNTA([17]Chart!$Z$11:$Z$38)-1,1)))</definedName>
    <definedName name="nybps" localSheetId="56">IF([19]Chart!$AG$16=1,OFFSET([19]Chart!$Z$11,1,0,COUNTA([19]Chart!$Z$11:$Z$33)-1,1),IF([19]Chart!$AG$16=2,OFFSET([19]Chart!$Z$11,1,0,COUNTA([19]Chart!$Z$11:$Z$38)-1,1)))</definedName>
    <definedName name="nybps" localSheetId="31">IF([17]Chart!$AG$16=1,OFFSET([17]Chart!$Z$11,1,0,COUNTA([17]Chart!$Z$11:$Z$33)-1,1),IF([17]Chart!$AG$16=2,OFFSET([17]Chart!$Z$11,1,0,COUNTA([17]Chart!$Z$11:$Z$38)-1,1)))</definedName>
    <definedName name="nybps" localSheetId="32">IF([17]Chart!$AG$16=1,OFFSET([17]Chart!$Z$11,1,0,COUNTA([17]Chart!$Z$11:$Z$33)-1,1),IF([17]Chart!$AG$16=2,OFFSET([17]Chart!$Z$11,1,0,COUNTA([17]Chart!$Z$11:$Z$38)-1,1)))</definedName>
    <definedName name="nybps" localSheetId="29">IF([17]Chart!$AG$16=1,OFFSET([17]Chart!$Z$11,1,0,COUNTA([17]Chart!$Z$11:$Z$33)-1,1),IF([17]Chart!$AG$16=2,OFFSET([17]Chart!$Z$11,1,0,COUNTA([17]Chart!$Z$11:$Z$38)-1,1)))</definedName>
    <definedName name="nybps" localSheetId="54">IF([111]Chart!$AG$16=1,OFFSET([111]Chart!$Z$11,1,0,COUNTA([111]Chart!$Z$11:$Z$33)-1,1),IF([111]Chart!$AG$16=2,OFFSET([111]Chart!$Z$11,1,0,COUNTA([111]Chart!$Z$11:$Z$38)-1,1)))</definedName>
    <definedName name="nybps" localSheetId="7">IF([20]Chart!$AG$16=1,OFFSET([20]Chart!$Z$11,1,0,COUNTA([20]Chart!$Z$11:$Z$33)-1,1),IF([20]Chart!$AG$16=2,OFFSET([20]Chart!$Z$11,1,0,COUNTA([20]Chart!$Z$11:$Z$38)-1,1)))</definedName>
    <definedName name="nybps" localSheetId="8">IF([20]Chart!$AG$16=1,OFFSET([20]Chart!$Z$11,1,0,COUNTA([20]Chart!$Z$11:$Z$33)-1,1),IF([20]Chart!$AG$16=2,OFFSET([20]Chart!$Z$11,1,0,COUNTA([20]Chart!$Z$11:$Z$38)-1,1)))</definedName>
    <definedName name="nybps" localSheetId="6">IF([20]Chart!$AG$16=1,OFFSET([20]Chart!$Z$11,1,0,COUNTA([20]Chart!$Z$11:$Z$33)-1,1),IF([20]Chart!$AG$16=2,OFFSET([20]Chart!$Z$11,1,0,COUNTA([20]Chart!$Z$11:$Z$38)-1,1)))</definedName>
    <definedName name="nybps" localSheetId="35">IF([17]Chart!$AG$16=1,OFFSET([17]Chart!$Z$11,1,0,COUNTA([17]Chart!$Z$11:$Z$33)-1,1),IF([17]Chart!$AG$16=2,OFFSET([17]Chart!$Z$11,1,0,COUNTA([17]Chart!$Z$11:$Z$38)-1,1)))</definedName>
    <definedName name="nybps">IF([21]Chart!$AG$16=1,OFFSET([21]Chart!$Z$11,1,0,COUNTA([21]Chart!$Z$11:$Z$33)-1,1),IF([21]Chart!$AG$16=2,OFFSET([21]Chart!$Z$11,1,0,COUNTA([21]Chart!$Z$11:$Z$38)-1,1)))</definedName>
    <definedName name="OIS" localSheetId="40">#REF!</definedName>
    <definedName name="OIS" localSheetId="18">#REF!</definedName>
    <definedName name="OIS" localSheetId="12">#REF!</definedName>
    <definedName name="OIS" localSheetId="33">#REF!</definedName>
    <definedName name="OIS" localSheetId="34">#REF!</definedName>
    <definedName name="OIS" localSheetId="30">#REF!</definedName>
    <definedName name="OIS" localSheetId="53">#REF!</definedName>
    <definedName name="OIS" localSheetId="26">#REF!</definedName>
    <definedName name="OIS" localSheetId="36">#REF!</definedName>
    <definedName name="OIS" localSheetId="37">#REF!</definedName>
    <definedName name="OIS" localSheetId="56">#REF!</definedName>
    <definedName name="OIS" localSheetId="4">#REF!</definedName>
    <definedName name="OIS" localSheetId="5">#REF!</definedName>
    <definedName name="OIS" localSheetId="16">#REF!</definedName>
    <definedName name="OIS" localSheetId="31">#REF!</definedName>
    <definedName name="OIS" localSheetId="32">#REF!</definedName>
    <definedName name="OIS" localSheetId="29">#REF!</definedName>
    <definedName name="OIS" localSheetId="54">#REF!</definedName>
    <definedName name="OIS" localSheetId="38">#REF!</definedName>
    <definedName name="OIS" localSheetId="7">#REF!</definedName>
    <definedName name="OIS" localSheetId="8">#REF!</definedName>
    <definedName name="OIS" localSheetId="6">#REF!</definedName>
    <definedName name="OIS" localSheetId="9">#REF!</definedName>
    <definedName name="OIS" localSheetId="35">#REF!</definedName>
    <definedName name="OIS">#REF!</definedName>
    <definedName name="Operational_Income_Statement" localSheetId="40">#REF!</definedName>
    <definedName name="Operational_Income_Statement" localSheetId="18">#REF!</definedName>
    <definedName name="Operational_Income_Statement" localSheetId="12">#REF!</definedName>
    <definedName name="Operational_Income_Statement" localSheetId="33">#REF!</definedName>
    <definedName name="Operational_Income_Statement" localSheetId="34">#REF!</definedName>
    <definedName name="Operational_Income_Statement" localSheetId="30">#REF!</definedName>
    <definedName name="Operational_Income_Statement" localSheetId="53">#REF!</definedName>
    <definedName name="Operational_Income_Statement" localSheetId="26">#REF!</definedName>
    <definedName name="Operational_Income_Statement" localSheetId="36">#REF!</definedName>
    <definedName name="Operational_Income_Statement" localSheetId="37">#REF!</definedName>
    <definedName name="Operational_Income_Statement" localSheetId="56">#REF!</definedName>
    <definedName name="Operational_Income_Statement" localSheetId="4">#REF!</definedName>
    <definedName name="Operational_Income_Statement" localSheetId="5">#REF!</definedName>
    <definedName name="Operational_Income_Statement" localSheetId="16">#REF!</definedName>
    <definedName name="Operational_Income_Statement" localSheetId="31">#REF!</definedName>
    <definedName name="Operational_Income_Statement" localSheetId="32">#REF!</definedName>
    <definedName name="Operational_Income_Statement" localSheetId="29">#REF!</definedName>
    <definedName name="Operational_Income_Statement" localSheetId="54">#REF!</definedName>
    <definedName name="Operational_Income_Statement" localSheetId="38">#REF!</definedName>
    <definedName name="Operational_Income_Statement" localSheetId="7">#REF!</definedName>
    <definedName name="Operational_Income_Statement" localSheetId="8">#REF!</definedName>
    <definedName name="Operational_Income_Statement" localSheetId="6">#REF!</definedName>
    <definedName name="Operational_Income_Statement" localSheetId="9">#REF!</definedName>
    <definedName name="Operational_Income_Statement" localSheetId="35">#REF!</definedName>
    <definedName name="Operational_Income_Statement">#REF!</definedName>
    <definedName name="OptionButtonValg" localSheetId="40">[32]HelpSheet!$G$18</definedName>
    <definedName name="OptionButtonValg" localSheetId="33">[33]HelpSheet!$G$18</definedName>
    <definedName name="OptionButtonValg" localSheetId="34">[33]HelpSheet!$G$18</definedName>
    <definedName name="OptionButtonValg" localSheetId="30">[33]HelpSheet!$G$18</definedName>
    <definedName name="OptionButtonValg" localSheetId="53">[33]HelpSheet!$G$18</definedName>
    <definedName name="OptionButtonValg" localSheetId="36">[33]HelpSheet!$G$18</definedName>
    <definedName name="OptionButtonValg" localSheetId="37">[32]HelpSheet!$G$18</definedName>
    <definedName name="OptionButtonValg" localSheetId="56">[34]HelpSheet!$G$18</definedName>
    <definedName name="OptionButtonValg" localSheetId="31">[33]HelpSheet!$G$18</definedName>
    <definedName name="OptionButtonValg" localSheetId="32">[33]HelpSheet!$G$18</definedName>
    <definedName name="OptionButtonValg" localSheetId="29">[33]HelpSheet!$G$18</definedName>
    <definedName name="OptionButtonValg" localSheetId="54">[114]HelpSheet!$G$18</definedName>
    <definedName name="OptionButtonValg" localSheetId="7">[35]HelpSheet!$G$18</definedName>
    <definedName name="OptionButtonValg" localSheetId="8">[35]HelpSheet!$G$18</definedName>
    <definedName name="OptionButtonValg" localSheetId="6">[35]HelpSheet!$G$18</definedName>
    <definedName name="OptionButtonValg" localSheetId="35">[33]HelpSheet!$G$18</definedName>
    <definedName name="OptionButtonValg">[36]HelpSheet!$G$18</definedName>
    <definedName name="other" localSheetId="40">#REF!</definedName>
    <definedName name="other" localSheetId="18">#REF!</definedName>
    <definedName name="other" localSheetId="12">#REF!</definedName>
    <definedName name="other" localSheetId="33">#REF!</definedName>
    <definedName name="other" localSheetId="34">#REF!</definedName>
    <definedName name="other" localSheetId="30">#REF!</definedName>
    <definedName name="other" localSheetId="53">#REF!</definedName>
    <definedName name="other" localSheetId="26">#REF!</definedName>
    <definedName name="other" localSheetId="36">#REF!</definedName>
    <definedName name="other" localSheetId="37">#REF!</definedName>
    <definedName name="other" localSheetId="56">#REF!</definedName>
    <definedName name="other" localSheetId="4">#REF!</definedName>
    <definedName name="other" localSheetId="5">#REF!</definedName>
    <definedName name="other" localSheetId="16">#REF!</definedName>
    <definedName name="other" localSheetId="31">#REF!</definedName>
    <definedName name="other" localSheetId="32">#REF!</definedName>
    <definedName name="other" localSheetId="29">#REF!</definedName>
    <definedName name="other" localSheetId="54">#REF!</definedName>
    <definedName name="other" localSheetId="38">#REF!</definedName>
    <definedName name="other" localSheetId="7">#REF!</definedName>
    <definedName name="other" localSheetId="8">#REF!</definedName>
    <definedName name="other" localSheetId="6">#REF!</definedName>
    <definedName name="other" localSheetId="9">#REF!</definedName>
    <definedName name="other" localSheetId="35">#REF!</definedName>
    <definedName name="other">#REF!</definedName>
    <definedName name="Overskrift" localSheetId="40">[32]Investment_assets!$A$4</definedName>
    <definedName name="Overskrift" localSheetId="33">[33]Investment_assets!$A$4</definedName>
    <definedName name="Overskrift" localSheetId="34">[33]Investment_assets!$A$4</definedName>
    <definedName name="Overskrift" localSheetId="30">[33]Investment_assets!$A$4</definedName>
    <definedName name="Overskrift" localSheetId="53">[33]Investment_assets!$A$4</definedName>
    <definedName name="Overskrift" localSheetId="36">[33]Investment_assets!$A$4</definedName>
    <definedName name="Overskrift" localSheetId="37">[32]Investment_assets!$A$4</definedName>
    <definedName name="Overskrift" localSheetId="56">[34]Investment_assets!$A$4</definedName>
    <definedName name="Overskrift" localSheetId="31">[33]Investment_assets!$A$4</definedName>
    <definedName name="Overskrift" localSheetId="32">[33]Investment_assets!$A$4</definedName>
    <definedName name="Overskrift" localSheetId="29">[33]Investment_assets!$A$4</definedName>
    <definedName name="Overskrift" localSheetId="54">[114]Investment_assets!$A$4</definedName>
    <definedName name="Overskrift" localSheetId="7">[35]Investment_assets!$A$4</definedName>
    <definedName name="Overskrift" localSheetId="8">[35]Investment_assets!$A$4</definedName>
    <definedName name="Overskrift" localSheetId="6">[35]Investment_assets!$A$4</definedName>
    <definedName name="Overskrift" localSheetId="35">[33]Investment_assets!$A$4</definedName>
    <definedName name="Overskrift">[36]Investment_assets!$A$4</definedName>
    <definedName name="Page2" localSheetId="40">#REF!</definedName>
    <definedName name="Page2" localSheetId="18">#REF!</definedName>
    <definedName name="Page2" localSheetId="12">#REF!</definedName>
    <definedName name="Page2" localSheetId="33">#REF!</definedName>
    <definedName name="Page2" localSheetId="34">#REF!</definedName>
    <definedName name="Page2" localSheetId="30">#REF!</definedName>
    <definedName name="Page2" localSheetId="53">#REF!</definedName>
    <definedName name="Page2" localSheetId="26">#REF!</definedName>
    <definedName name="Page2" localSheetId="36">#REF!</definedName>
    <definedName name="Page2" localSheetId="37">#REF!</definedName>
    <definedName name="Page2" localSheetId="56">#REF!</definedName>
    <definedName name="Page2" localSheetId="4">#REF!</definedName>
    <definedName name="Page2" localSheetId="5">#REF!</definedName>
    <definedName name="Page2" localSheetId="16">#REF!</definedName>
    <definedName name="Page2" localSheetId="31">#REF!</definedName>
    <definedName name="Page2" localSheetId="32">#REF!</definedName>
    <definedName name="Page2" localSheetId="29">#REF!</definedName>
    <definedName name="Page2" localSheetId="54">#REF!</definedName>
    <definedName name="Page2" localSheetId="38">#REF!</definedName>
    <definedName name="Page2" localSheetId="7">#REF!</definedName>
    <definedName name="Page2" localSheetId="8">#REF!</definedName>
    <definedName name="Page2" localSheetId="6">#REF!</definedName>
    <definedName name="Page2" localSheetId="9">#REF!</definedName>
    <definedName name="Page2" localSheetId="35">#REF!</definedName>
    <definedName name="Page2">#REF!</definedName>
    <definedName name="Page8" localSheetId="40">#REF!</definedName>
    <definedName name="Page8" localSheetId="18">#REF!</definedName>
    <definedName name="Page8" localSheetId="12">#REF!</definedName>
    <definedName name="Page8" localSheetId="33">#REF!</definedName>
    <definedName name="Page8" localSheetId="34">#REF!</definedName>
    <definedName name="Page8" localSheetId="30">#REF!</definedName>
    <definedName name="Page8" localSheetId="53">#REF!</definedName>
    <definedName name="Page8" localSheetId="26">#REF!</definedName>
    <definedName name="Page8" localSheetId="36">#REF!</definedName>
    <definedName name="Page8" localSheetId="37">#REF!</definedName>
    <definedName name="Page8" localSheetId="56">#REF!</definedName>
    <definedName name="Page8" localSheetId="4">#REF!</definedName>
    <definedName name="Page8" localSheetId="5">#REF!</definedName>
    <definedName name="Page8" localSheetId="16">#REF!</definedName>
    <definedName name="Page8" localSheetId="31">#REF!</definedName>
    <definedName name="Page8" localSheetId="32">#REF!</definedName>
    <definedName name="Page8" localSheetId="29">#REF!</definedName>
    <definedName name="Page8" localSheetId="54">#REF!</definedName>
    <definedName name="Page8" localSheetId="38">#REF!</definedName>
    <definedName name="Page8" localSheetId="7">#REF!</definedName>
    <definedName name="Page8" localSheetId="8">#REF!</definedName>
    <definedName name="Page8" localSheetId="6">#REF!</definedName>
    <definedName name="Page8" localSheetId="9">#REF!</definedName>
    <definedName name="Page8" localSheetId="35">#REF!</definedName>
    <definedName name="Page8">#REF!</definedName>
    <definedName name="perioder" localSheetId="40">'[93]Dansk 31.03.2003'!#REF!</definedName>
    <definedName name="perioder" localSheetId="33">'[94]Dansk 31.03.2003'!#REF!</definedName>
    <definedName name="perioder" localSheetId="34">'[94]Dansk 31.03.2003'!#REF!</definedName>
    <definedName name="perioder" localSheetId="30">'[94]Dansk 31.03.2003'!#REF!</definedName>
    <definedName name="perioder" localSheetId="53">'[94]Dansk 31.03.2003'!#REF!</definedName>
    <definedName name="perioder" localSheetId="36">'[94]Dansk 31.03.2003'!#REF!</definedName>
    <definedName name="perioder" localSheetId="37">'[93]Dansk 31.03.2003'!#REF!</definedName>
    <definedName name="perioder" localSheetId="56">'[95]Dansk 31.03.2003'!#REF!</definedName>
    <definedName name="perioder" localSheetId="4">'[94]Dansk 31.03.2003'!#REF!</definedName>
    <definedName name="perioder" localSheetId="5">'[94]Dansk 31.03.2003'!#REF!</definedName>
    <definedName name="perioder" localSheetId="31">'[94]Dansk 31.03.2003'!#REF!</definedName>
    <definedName name="perioder" localSheetId="32">'[94]Dansk 31.03.2003'!#REF!</definedName>
    <definedName name="perioder" localSheetId="29">'[94]Dansk 31.03.2003'!#REF!</definedName>
    <definedName name="perioder" localSheetId="54">'[126]Dansk 31.03.2003'!#REF!</definedName>
    <definedName name="perioder" localSheetId="38">'[96]Dansk 31.03.2003'!#REF!</definedName>
    <definedName name="perioder" localSheetId="7">'[97]Dansk 31.03.2003'!#REF!</definedName>
    <definedName name="perioder" localSheetId="8">'[97]Dansk 31.03.2003'!#REF!</definedName>
    <definedName name="perioder" localSheetId="6">'[97]Dansk 31.03.2003'!#REF!</definedName>
    <definedName name="perioder" localSheetId="35">'[94]Dansk 31.03.2003'!#REF!</definedName>
    <definedName name="perioder">'[96]Dansk 31.03.2003'!#REF!</definedName>
    <definedName name="PIII" localSheetId="40">#REF!</definedName>
    <definedName name="PIII" localSheetId="18">#REF!</definedName>
    <definedName name="PIII" localSheetId="12">#REF!</definedName>
    <definedName name="PIII" localSheetId="33">#REF!</definedName>
    <definedName name="PIII" localSheetId="34">#REF!</definedName>
    <definedName name="PIII" localSheetId="30">#REF!</definedName>
    <definedName name="PIII" localSheetId="53">#REF!</definedName>
    <definedName name="PIII" localSheetId="26">#REF!</definedName>
    <definedName name="PIII" localSheetId="36">#REF!</definedName>
    <definedName name="PIII" localSheetId="37">#REF!</definedName>
    <definedName name="PIII" localSheetId="56">#REF!</definedName>
    <definedName name="PIII" localSheetId="4">#REF!</definedName>
    <definedName name="PIII" localSheetId="5">#REF!</definedName>
    <definedName name="PIII" localSheetId="16">#REF!</definedName>
    <definedName name="PIII" localSheetId="31">#REF!</definedName>
    <definedName name="PIII" localSheetId="32">#REF!</definedName>
    <definedName name="PIII" localSheetId="29">#REF!</definedName>
    <definedName name="PIII" localSheetId="54">#REF!</definedName>
    <definedName name="PIII" localSheetId="38">#REF!</definedName>
    <definedName name="PIII" localSheetId="7">#REF!</definedName>
    <definedName name="PIII" localSheetId="8">#REF!</definedName>
    <definedName name="PIII" localSheetId="6">#REF!</definedName>
    <definedName name="PIII" localSheetId="9">#REF!</definedName>
    <definedName name="PIII" localSheetId="35">#REF!</definedName>
    <definedName name="PIII">#REF!</definedName>
    <definedName name="PLN_1.kv." localSheetId="40">#REF!</definedName>
    <definedName name="PLN_1.kv." localSheetId="18">#REF!</definedName>
    <definedName name="PLN_1.kv." localSheetId="12">#REF!</definedName>
    <definedName name="PLN_1.kv." localSheetId="33">#REF!</definedName>
    <definedName name="PLN_1.kv." localSheetId="34">#REF!</definedName>
    <definedName name="PLN_1.kv." localSheetId="30">#REF!</definedName>
    <definedName name="PLN_1.kv." localSheetId="53">#REF!</definedName>
    <definedName name="PLN_1.kv." localSheetId="26">#REF!</definedName>
    <definedName name="PLN_1.kv." localSheetId="36">#REF!</definedName>
    <definedName name="PLN_1.kv." localSheetId="37">#REF!</definedName>
    <definedName name="PLN_1.kv." localSheetId="56">#REF!</definedName>
    <definedName name="PLN_1.kv." localSheetId="4">#REF!</definedName>
    <definedName name="PLN_1.kv." localSheetId="5">#REF!</definedName>
    <definedName name="PLN_1.kv." localSheetId="16">#REF!</definedName>
    <definedName name="PLN_1.kv." localSheetId="31">#REF!</definedName>
    <definedName name="PLN_1.kv." localSheetId="32">#REF!</definedName>
    <definedName name="PLN_1.kv." localSheetId="29">#REF!</definedName>
    <definedName name="PLN_1.kv." localSheetId="54">#REF!</definedName>
    <definedName name="PLN_1.kv." localSheetId="38">#REF!</definedName>
    <definedName name="PLN_1.kv." localSheetId="7">#REF!</definedName>
    <definedName name="PLN_1.kv." localSheetId="8">#REF!</definedName>
    <definedName name="PLN_1.kv." localSheetId="6">#REF!</definedName>
    <definedName name="PLN_1.kv." localSheetId="9">#REF!</definedName>
    <definedName name="PLN_1.kv." localSheetId="35">#REF!</definedName>
    <definedName name="PLN_1.kv.">#REF!</definedName>
    <definedName name="PLN_2.kv." localSheetId="40">#REF!</definedName>
    <definedName name="PLN_2.kv." localSheetId="18">#REF!</definedName>
    <definedName name="PLN_2.kv." localSheetId="12">#REF!</definedName>
    <definedName name="PLN_2.kv." localSheetId="33">#REF!</definedName>
    <definedName name="PLN_2.kv." localSheetId="34">#REF!</definedName>
    <definedName name="PLN_2.kv." localSheetId="30">#REF!</definedName>
    <definedName name="PLN_2.kv." localSheetId="53">#REF!</definedName>
    <definedName name="PLN_2.kv." localSheetId="26">#REF!</definedName>
    <definedName name="PLN_2.kv." localSheetId="36">#REF!</definedName>
    <definedName name="PLN_2.kv." localSheetId="37">#REF!</definedName>
    <definedName name="PLN_2.kv." localSheetId="56">#REF!</definedName>
    <definedName name="PLN_2.kv." localSheetId="4">#REF!</definedName>
    <definedName name="PLN_2.kv." localSheetId="5">#REF!</definedName>
    <definedName name="PLN_2.kv." localSheetId="16">#REF!</definedName>
    <definedName name="PLN_2.kv." localSheetId="31">#REF!</definedName>
    <definedName name="PLN_2.kv." localSheetId="32">#REF!</definedName>
    <definedName name="PLN_2.kv." localSheetId="29">#REF!</definedName>
    <definedName name="PLN_2.kv." localSheetId="54">#REF!</definedName>
    <definedName name="PLN_2.kv." localSheetId="38">#REF!</definedName>
    <definedName name="PLN_2.kv." localSheetId="7">#REF!</definedName>
    <definedName name="PLN_2.kv." localSheetId="8">#REF!</definedName>
    <definedName name="PLN_2.kv." localSheetId="6">#REF!</definedName>
    <definedName name="PLN_2.kv." localSheetId="9">#REF!</definedName>
    <definedName name="PLN_2.kv." localSheetId="35">#REF!</definedName>
    <definedName name="PLN_2.kv.">#REF!</definedName>
    <definedName name="PLN_3.kv." localSheetId="40">#REF!</definedName>
    <definedName name="PLN_3.kv." localSheetId="18">#REF!</definedName>
    <definedName name="PLN_3.kv." localSheetId="12">#REF!</definedName>
    <definedName name="PLN_3.kv." localSheetId="33">#REF!</definedName>
    <definedName name="PLN_3.kv." localSheetId="34">#REF!</definedName>
    <definedName name="PLN_3.kv." localSheetId="30">#REF!</definedName>
    <definedName name="PLN_3.kv." localSheetId="53">#REF!</definedName>
    <definedName name="PLN_3.kv." localSheetId="26">#REF!</definedName>
    <definedName name="PLN_3.kv." localSheetId="36">#REF!</definedName>
    <definedName name="PLN_3.kv." localSheetId="37">#REF!</definedName>
    <definedName name="PLN_3.kv." localSheetId="56">#REF!</definedName>
    <definedName name="PLN_3.kv." localSheetId="4">#REF!</definedName>
    <definedName name="PLN_3.kv." localSheetId="5">#REF!</definedName>
    <definedName name="PLN_3.kv." localSheetId="16">#REF!</definedName>
    <definedName name="PLN_3.kv." localSheetId="31">#REF!</definedName>
    <definedName name="PLN_3.kv." localSheetId="32">#REF!</definedName>
    <definedName name="PLN_3.kv." localSheetId="29">#REF!</definedName>
    <definedName name="PLN_3.kv." localSheetId="54">#REF!</definedName>
    <definedName name="PLN_3.kv." localSheetId="38">#REF!</definedName>
    <definedName name="PLN_3.kv." localSheetId="7">#REF!</definedName>
    <definedName name="PLN_3.kv." localSheetId="8">#REF!</definedName>
    <definedName name="PLN_3.kv." localSheetId="6">#REF!</definedName>
    <definedName name="PLN_3.kv." localSheetId="9">#REF!</definedName>
    <definedName name="PLN_3.kv." localSheetId="35">#REF!</definedName>
    <definedName name="PLN_3.kv.">#REF!</definedName>
    <definedName name="PLN_30.06." localSheetId="40">#REF!</definedName>
    <definedName name="PLN_30.06." localSheetId="18">#REF!</definedName>
    <definedName name="PLN_30.06." localSheetId="12">#REF!</definedName>
    <definedName name="PLN_30.06." localSheetId="33">#REF!</definedName>
    <definedName name="PLN_30.06." localSheetId="34">#REF!</definedName>
    <definedName name="PLN_30.06." localSheetId="30">#REF!</definedName>
    <definedName name="PLN_30.06." localSheetId="53">#REF!</definedName>
    <definedName name="PLN_30.06." localSheetId="26">#REF!</definedName>
    <definedName name="PLN_30.06." localSheetId="36">#REF!</definedName>
    <definedName name="PLN_30.06." localSheetId="37">#REF!</definedName>
    <definedName name="PLN_30.06." localSheetId="56">#REF!</definedName>
    <definedName name="PLN_30.06." localSheetId="4">#REF!</definedName>
    <definedName name="PLN_30.06." localSheetId="5">#REF!</definedName>
    <definedName name="PLN_30.06." localSheetId="16">#REF!</definedName>
    <definedName name="PLN_30.06." localSheetId="31">#REF!</definedName>
    <definedName name="PLN_30.06." localSheetId="32">#REF!</definedName>
    <definedName name="PLN_30.06." localSheetId="29">#REF!</definedName>
    <definedName name="PLN_30.06." localSheetId="54">#REF!</definedName>
    <definedName name="PLN_30.06." localSheetId="38">#REF!</definedName>
    <definedName name="PLN_30.06." localSheetId="7">#REF!</definedName>
    <definedName name="PLN_30.06." localSheetId="8">#REF!</definedName>
    <definedName name="PLN_30.06." localSheetId="6">#REF!</definedName>
    <definedName name="PLN_30.06." localSheetId="9">#REF!</definedName>
    <definedName name="PLN_30.06." localSheetId="35">#REF!</definedName>
    <definedName name="PLN_30.06.">#REF!</definedName>
    <definedName name="PLN_30.09." localSheetId="40">#REF!</definedName>
    <definedName name="PLN_30.09." localSheetId="18">#REF!</definedName>
    <definedName name="PLN_30.09." localSheetId="12">#REF!</definedName>
    <definedName name="PLN_30.09." localSheetId="33">#REF!</definedName>
    <definedName name="PLN_30.09." localSheetId="34">#REF!</definedName>
    <definedName name="PLN_30.09." localSheetId="30">#REF!</definedName>
    <definedName name="PLN_30.09." localSheetId="53">#REF!</definedName>
    <definedName name="PLN_30.09." localSheetId="26">#REF!</definedName>
    <definedName name="PLN_30.09." localSheetId="36">#REF!</definedName>
    <definedName name="PLN_30.09." localSheetId="37">#REF!</definedName>
    <definedName name="PLN_30.09." localSheetId="56">#REF!</definedName>
    <definedName name="PLN_30.09." localSheetId="4">#REF!</definedName>
    <definedName name="PLN_30.09." localSheetId="5">#REF!</definedName>
    <definedName name="PLN_30.09." localSheetId="16">#REF!</definedName>
    <definedName name="PLN_30.09." localSheetId="31">#REF!</definedName>
    <definedName name="PLN_30.09." localSheetId="32">#REF!</definedName>
    <definedName name="PLN_30.09." localSheetId="29">#REF!</definedName>
    <definedName name="PLN_30.09." localSheetId="54">#REF!</definedName>
    <definedName name="PLN_30.09." localSheetId="38">#REF!</definedName>
    <definedName name="PLN_30.09." localSheetId="7">#REF!</definedName>
    <definedName name="PLN_30.09." localSheetId="8">#REF!</definedName>
    <definedName name="PLN_30.09." localSheetId="6">#REF!</definedName>
    <definedName name="PLN_30.09." localSheetId="9">#REF!</definedName>
    <definedName name="PLN_30.09." localSheetId="35">#REF!</definedName>
    <definedName name="PLN_30.09.">#REF!</definedName>
    <definedName name="PLN_31.03." localSheetId="40">#REF!</definedName>
    <definedName name="PLN_31.03." localSheetId="18">#REF!</definedName>
    <definedName name="PLN_31.03." localSheetId="12">#REF!</definedName>
    <definedName name="PLN_31.03." localSheetId="33">#REF!</definedName>
    <definedName name="PLN_31.03." localSheetId="34">#REF!</definedName>
    <definedName name="PLN_31.03." localSheetId="30">#REF!</definedName>
    <definedName name="PLN_31.03." localSheetId="53">#REF!</definedName>
    <definedName name="PLN_31.03." localSheetId="26">#REF!</definedName>
    <definedName name="PLN_31.03." localSheetId="36">#REF!</definedName>
    <definedName name="PLN_31.03." localSheetId="37">#REF!</definedName>
    <definedName name="PLN_31.03." localSheetId="56">#REF!</definedName>
    <definedName name="PLN_31.03." localSheetId="4">#REF!</definedName>
    <definedName name="PLN_31.03." localSheetId="5">#REF!</definedName>
    <definedName name="PLN_31.03." localSheetId="16">#REF!</definedName>
    <definedName name="PLN_31.03." localSheetId="31">#REF!</definedName>
    <definedName name="PLN_31.03." localSheetId="32">#REF!</definedName>
    <definedName name="PLN_31.03." localSheetId="29">#REF!</definedName>
    <definedName name="PLN_31.03." localSheetId="54">#REF!</definedName>
    <definedName name="PLN_31.03." localSheetId="38">#REF!</definedName>
    <definedName name="PLN_31.03." localSheetId="7">#REF!</definedName>
    <definedName name="PLN_31.03." localSheetId="8">#REF!</definedName>
    <definedName name="PLN_31.03." localSheetId="6">#REF!</definedName>
    <definedName name="PLN_31.03." localSheetId="9">#REF!</definedName>
    <definedName name="PLN_31.03." localSheetId="35">#REF!</definedName>
    <definedName name="PLN_31.03.">#REF!</definedName>
    <definedName name="PLN_4.kv." localSheetId="40">#REF!</definedName>
    <definedName name="PLN_4.kv." localSheetId="18">#REF!</definedName>
    <definedName name="PLN_4.kv." localSheetId="12">#REF!</definedName>
    <definedName name="PLN_4.kv." localSheetId="33">#REF!</definedName>
    <definedName name="PLN_4.kv." localSheetId="34">#REF!</definedName>
    <definedName name="PLN_4.kv." localSheetId="30">#REF!</definedName>
    <definedName name="PLN_4.kv." localSheetId="53">#REF!</definedName>
    <definedName name="PLN_4.kv." localSheetId="26">#REF!</definedName>
    <definedName name="PLN_4.kv." localSheetId="36">#REF!</definedName>
    <definedName name="PLN_4.kv." localSheetId="37">#REF!</definedName>
    <definedName name="PLN_4.kv." localSheetId="56">#REF!</definedName>
    <definedName name="PLN_4.kv." localSheetId="4">#REF!</definedName>
    <definedName name="PLN_4.kv." localSheetId="5">#REF!</definedName>
    <definedName name="PLN_4.kv." localSheetId="16">#REF!</definedName>
    <definedName name="PLN_4.kv." localSheetId="31">#REF!</definedName>
    <definedName name="PLN_4.kv." localSheetId="32">#REF!</definedName>
    <definedName name="PLN_4.kv." localSheetId="29">#REF!</definedName>
    <definedName name="PLN_4.kv." localSheetId="54">#REF!</definedName>
    <definedName name="PLN_4.kv." localSheetId="38">#REF!</definedName>
    <definedName name="PLN_4.kv." localSheetId="7">#REF!</definedName>
    <definedName name="PLN_4.kv." localSheetId="8">#REF!</definedName>
    <definedName name="PLN_4.kv." localSheetId="6">#REF!</definedName>
    <definedName name="PLN_4.kv." localSheetId="9">#REF!</definedName>
    <definedName name="PLN_4.kv." localSheetId="35">#REF!</definedName>
    <definedName name="PLN_4.kv.">#REF!</definedName>
    <definedName name="PLN_Primo" localSheetId="40">#REF!</definedName>
    <definedName name="PLN_Primo" localSheetId="18">#REF!</definedName>
    <definedName name="PLN_Primo" localSheetId="12">#REF!</definedName>
    <definedName name="PLN_Primo" localSheetId="33">#REF!</definedName>
    <definedName name="PLN_Primo" localSheetId="34">#REF!</definedName>
    <definedName name="PLN_Primo" localSheetId="30">#REF!</definedName>
    <definedName name="PLN_Primo" localSheetId="53">#REF!</definedName>
    <definedName name="PLN_Primo" localSheetId="26">#REF!</definedName>
    <definedName name="PLN_Primo" localSheetId="36">#REF!</definedName>
    <definedName name="PLN_Primo" localSheetId="37">#REF!</definedName>
    <definedName name="PLN_Primo" localSheetId="56">#REF!</definedName>
    <definedName name="PLN_Primo" localSheetId="4">#REF!</definedName>
    <definedName name="PLN_Primo" localSheetId="5">#REF!</definedName>
    <definedName name="PLN_Primo" localSheetId="16">#REF!</definedName>
    <definedName name="PLN_Primo" localSheetId="31">#REF!</definedName>
    <definedName name="PLN_Primo" localSheetId="32">#REF!</definedName>
    <definedName name="PLN_Primo" localSheetId="29">#REF!</definedName>
    <definedName name="PLN_Primo" localSheetId="54">#REF!</definedName>
    <definedName name="PLN_Primo" localSheetId="38">#REF!</definedName>
    <definedName name="PLN_Primo" localSheetId="7">#REF!</definedName>
    <definedName name="PLN_Primo" localSheetId="8">#REF!</definedName>
    <definedName name="PLN_Primo" localSheetId="6">#REF!</definedName>
    <definedName name="PLN_Primo" localSheetId="9">#REF!</definedName>
    <definedName name="PLN_Primo" localSheetId="35">#REF!</definedName>
    <definedName name="PLN_Primo">#REF!</definedName>
    <definedName name="PLN_Ultimo" localSheetId="40">#REF!</definedName>
    <definedName name="PLN_Ultimo" localSheetId="18">#REF!</definedName>
    <definedName name="PLN_Ultimo" localSheetId="12">#REF!</definedName>
    <definedName name="PLN_Ultimo" localSheetId="33">#REF!</definedName>
    <definedName name="PLN_Ultimo" localSheetId="34">#REF!</definedName>
    <definedName name="PLN_Ultimo" localSheetId="30">#REF!</definedName>
    <definedName name="PLN_Ultimo" localSheetId="53">#REF!</definedName>
    <definedName name="PLN_Ultimo" localSheetId="26">#REF!</definedName>
    <definedName name="PLN_Ultimo" localSheetId="36">#REF!</definedName>
    <definedName name="PLN_Ultimo" localSheetId="37">#REF!</definedName>
    <definedName name="PLN_Ultimo" localSheetId="56">#REF!</definedName>
    <definedName name="PLN_Ultimo" localSheetId="4">#REF!</definedName>
    <definedName name="PLN_Ultimo" localSheetId="5">#REF!</definedName>
    <definedName name="PLN_Ultimo" localSheetId="16">#REF!</definedName>
    <definedName name="PLN_Ultimo" localSheetId="31">#REF!</definedName>
    <definedName name="PLN_Ultimo" localSheetId="32">#REF!</definedName>
    <definedName name="PLN_Ultimo" localSheetId="29">#REF!</definedName>
    <definedName name="PLN_Ultimo" localSheetId="54">#REF!</definedName>
    <definedName name="PLN_Ultimo" localSheetId="38">#REF!</definedName>
    <definedName name="PLN_Ultimo" localSheetId="7">#REF!</definedName>
    <definedName name="PLN_Ultimo" localSheetId="8">#REF!</definedName>
    <definedName name="PLN_Ultimo" localSheetId="6">#REF!</definedName>
    <definedName name="PLN_Ultimo" localSheetId="9">#REF!</definedName>
    <definedName name="PLN_Ultimo" localSheetId="35">#REF!</definedName>
    <definedName name="PLN_Ultimo">#REF!</definedName>
    <definedName name="PlnLastYear" localSheetId="40">[32]Valutakurser!$E$9</definedName>
    <definedName name="PlnLastYear" localSheetId="33">[33]Valutakurser!$E$9</definedName>
    <definedName name="PlnLastYear" localSheetId="34">[33]Valutakurser!$E$9</definedName>
    <definedName name="PlnLastYear" localSheetId="30">[33]Valutakurser!$E$9</definedName>
    <definedName name="PlnLastYear" localSheetId="53">[33]Valutakurser!$E$9</definedName>
    <definedName name="PlnLastYear" localSheetId="36">[33]Valutakurser!$E$9</definedName>
    <definedName name="PlnLastYear" localSheetId="37">[32]Valutakurser!$E$9</definedName>
    <definedName name="PlnLastYear" localSheetId="56">[34]Valutakurser!$E$9</definedName>
    <definedName name="PlnLastYear" localSheetId="31">[33]Valutakurser!$E$9</definedName>
    <definedName name="PlnLastYear" localSheetId="32">[33]Valutakurser!$E$9</definedName>
    <definedName name="PlnLastYear" localSheetId="29">[33]Valutakurser!$E$9</definedName>
    <definedName name="PlnLastYear" localSheetId="54">[114]Valutakurser!$E$9</definedName>
    <definedName name="PlnLastYear" localSheetId="7">[35]Valutakurser!$E$9</definedName>
    <definedName name="PlnLastYear" localSheetId="8">[35]Valutakurser!$E$9</definedName>
    <definedName name="PlnLastYear" localSheetId="6">[35]Valutakurser!$E$9</definedName>
    <definedName name="PlnLastYear" localSheetId="35">[33]Valutakurser!$E$9</definedName>
    <definedName name="PlnLastYear">[36]Valutakurser!$E$9</definedName>
    <definedName name="Plot" localSheetId="40">OFFSET([17]Chart!$AB$11,1,0,COUNTA([17]Chart!$AB$11:$AB$38)-1,1)</definedName>
    <definedName name="Plot" localSheetId="33">OFFSET([17]Chart!$AB$11,1,0,COUNTA([17]Chart!$AB$11:$AB$38)-1,1)</definedName>
    <definedName name="Plot" localSheetId="34">OFFSET([17]Chart!$AB$11,1,0,COUNTA([17]Chart!$AB$11:$AB$38)-1,1)</definedName>
    <definedName name="Plot" localSheetId="30">OFFSET([18]Chart!$AB$11,1,0,COUNTA([18]Chart!$AB$11:$AB$38)-1,1)</definedName>
    <definedName name="Plot" localSheetId="53">OFFSET([18]Chart!$AB$11,1,0,COUNTA([18]Chart!$AB$11:$AB$38)-1,1)</definedName>
    <definedName name="Plot" localSheetId="36">OFFSET([17]Chart!$AB$11,1,0,COUNTA([17]Chart!$AB$11:$AB$38)-1,1)</definedName>
    <definedName name="Plot" localSheetId="37">OFFSET([17]Chart!$AB$11,1,0,COUNTA([17]Chart!$AB$11:$AB$38)-1,1)</definedName>
    <definedName name="Plot" localSheetId="56">OFFSET([19]Chart!$AB$11,1,0,COUNTA([19]Chart!$AB$11:$AB$38)-1,1)</definedName>
    <definedName name="Plot" localSheetId="31">OFFSET([17]Chart!$AB$11,1,0,COUNTA([17]Chart!$AB$11:$AB$38)-1,1)</definedName>
    <definedName name="Plot" localSheetId="32">OFFSET([17]Chart!$AB$11,1,0,COUNTA([17]Chart!$AB$11:$AB$38)-1,1)</definedName>
    <definedName name="Plot" localSheetId="29">OFFSET([17]Chart!$AB$11,1,0,COUNTA([17]Chart!$AB$11:$AB$38)-1,1)</definedName>
    <definedName name="Plot" localSheetId="54">OFFSET([111]Chart!$AB$11,1,0,COUNTA([111]Chart!$AB$11:$AB$38)-1,1)</definedName>
    <definedName name="Plot" localSheetId="7">OFFSET([20]Chart!$AB$11,1,0,COUNTA([20]Chart!$AB$11:$AB$38)-1,1)</definedName>
    <definedName name="Plot" localSheetId="8">OFFSET([20]Chart!$AB$11,1,0,COUNTA([20]Chart!$AB$11:$AB$38)-1,1)</definedName>
    <definedName name="Plot" localSheetId="6">OFFSET([20]Chart!$AB$11,1,0,COUNTA([20]Chart!$AB$11:$AB$38)-1,1)</definedName>
    <definedName name="Plot" localSheetId="35">OFFSET([17]Chart!$AB$11,1,0,COUNTA([17]Chart!$AB$11:$AB$38)-1,1)</definedName>
    <definedName name="Plot">OFFSET([21]Chart!$AB$11,1,0,COUNTA([21]Chart!$AB$11:$AB$38)-1,1)</definedName>
    <definedName name="_xlnm.Print_Area" localSheetId="40">' LTV and amortization '!$A$1:$K$67</definedName>
    <definedName name="_xlnm.Print_Area" localSheetId="18">'A&amp;WM '!$A$1:$J$49</definedName>
    <definedName name="_xlnm.Print_Area" localSheetId="19">'A&amp;WM Total '!$A$1:$J$64</definedName>
    <definedName name="_xlnm.Print_Area" localSheetId="20">AM!$A$1:$H$65</definedName>
    <definedName name="_xlnm.Print_Area" localSheetId="25">'AuM '!$A$1:$K$80</definedName>
    <definedName name="_xlnm.Print_Area" localSheetId="48">Bank!$A$1:$H$66</definedName>
    <definedName name="_xlnm.Print_Area" localSheetId="49">Bank2!$A$1:$G$71</definedName>
    <definedName name="_xlnm.Print_Area" localSheetId="50">Bank3!$A$1:$H$66</definedName>
    <definedName name="_xlnm.Print_Area" localSheetId="51">Bank4!$A$1:$F$63</definedName>
    <definedName name="_xlnm.Print_Area" localSheetId="52">Bank5!$A$1:$J$64</definedName>
    <definedName name="_xlnm.Print_Area" localSheetId="12">'BB  Start  '!$A$1:$I$71</definedName>
    <definedName name="_xlnm.Print_Area" localSheetId="14">'BB Spec '!$A$1:$J$67</definedName>
    <definedName name="_xlnm.Print_Area" localSheetId="13">'BB Total '!$A$1:$J$69</definedName>
    <definedName name="_xlnm.Print_Area" localSheetId="57">'Contacts and financial calendar'!$A$1:$E$63</definedName>
    <definedName name="_xlnm.Print_Area" localSheetId="1">'Contents '!$A$1:$C$77</definedName>
    <definedName name="_xlnm.Print_Area" localSheetId="33">'Credit portfolio by BU Q1'!$A$1:$I$71</definedName>
    <definedName name="_xlnm.Print_Area" localSheetId="34">'Credit portfolio by BU Q4 '!$A$1:$I$74</definedName>
    <definedName name="_xlnm.Print_Area" localSheetId="0">'Factbook Q1 2020 '!$A$1:$R$50</definedName>
    <definedName name="_xlnm.Print_Area" localSheetId="30">'Fair Value '!$A$1:$H$72</definedName>
    <definedName name="_xlnm.Print_Area" localSheetId="3">'Financials start'!$A$1:$K$50</definedName>
    <definedName name="_xlnm.Print_Area" localSheetId="53">'Funding '!$A$1:$D$67</definedName>
    <definedName name="_xlnm.Print_Area" localSheetId="27">'GF and other '!$A$1:$I$58</definedName>
    <definedName name="_xlnm.Print_Area" localSheetId="26">'Group Functions and Others'!$A$1:$K$49</definedName>
    <definedName name="_xlnm.Print_Area" localSheetId="36">'Impaired Loans 1 '!$A$1:$K$128</definedName>
    <definedName name="_xlnm.Print_Area" localSheetId="37">'Impaired Loans 2 '!$A$1:$J$70</definedName>
    <definedName name="_xlnm.Print_Area" localSheetId="56">'Info - Macroeconomic data   '!$A$1:$I$167</definedName>
    <definedName name="_xlnm.Print_Area" localSheetId="46">'IRB '!$A$1:$F$64</definedName>
    <definedName name="_xlnm.Print_Area" localSheetId="4">'Key financial figures   '!$A$1:$AZ$69</definedName>
    <definedName name="_xlnm.Print_Area" localSheetId="5">'Key financial figures 2 '!$A$1:$S$112</definedName>
    <definedName name="_xlnm.Print_Area" localSheetId="17">'LC&amp;I Total '!$A$1:$J$74</definedName>
    <definedName name="_xlnm.Print_Area" localSheetId="16">LCI!$A$1:$K$49</definedName>
    <definedName name="_xlnm.Print_Area" localSheetId="31">'Lending by country and indu '!$A$1:$H$124</definedName>
    <definedName name="_xlnm.Print_Area" localSheetId="32">'Lending by industry '!$A$1:$J$132</definedName>
    <definedName name="_xlnm.Print_Area" localSheetId="29">'Lending by sector '!$A$1:$J$64</definedName>
    <definedName name="_xlnm.Print_Area" localSheetId="23">'Life &amp; Pensions - 1'!$A$1:$H$69</definedName>
    <definedName name="_xlnm.Print_Area" localSheetId="24">'Life &amp; Pensions - 2'!$A$1:$G$57</definedName>
    <definedName name="_xlnm.Print_Area" localSheetId="54">'Liquidity '!$A$1:$AV$60</definedName>
    <definedName name="_xlnm.Print_Area" localSheetId="38">'Loans &amp; Impairment  '!$A$1:$L$104</definedName>
    <definedName name="_xlnm.Print_Area" localSheetId="55">'Macro start'!$A$1:$K$50</definedName>
    <definedName name="_xlnm.Print_Area" localSheetId="44">'Market risk'!$A$1:$G$66</definedName>
    <definedName name="_xlnm.Print_Area" localSheetId="7">'NCI, Expenses, Loan losses  '!$A$1:$S$88</definedName>
    <definedName name="_xlnm.Print_Area" localSheetId="8">'Net loan losses   '!$A$1:$L$61</definedName>
    <definedName name="_xlnm.Print_Area" localSheetId="6">'NII - bridge  '!$A$1:$J$69</definedName>
    <definedName name="_xlnm.Print_Area" localSheetId="15">'Nordea Finance '!$A$1:$H$61</definedName>
    <definedName name="_xlnm.Print_Area" localSheetId="2">'Nordea overview'!$A$1:$I$45</definedName>
    <definedName name="_xlnm.Print_Area" localSheetId="45">'Own funds '!$A$1:$J$62</definedName>
    <definedName name="_xlnm.Print_Area" localSheetId="41">'Own Funds &amp; Ratios '!$A$1:$J$76</definedName>
    <definedName name="_xlnm.Print_Area" localSheetId="22">'PB Spec'!$A$1:$H$59</definedName>
    <definedName name="_xlnm.Print_Area" localSheetId="9">PeB!$A$1:$K$49</definedName>
    <definedName name="_xlnm.Print_Area" localSheetId="11">'PeB Spec '!$A$1:$J$69</definedName>
    <definedName name="_xlnm.Print_Area" localSheetId="10">'PeB Total '!$A$1:$J$65</definedName>
    <definedName name="_xlnm.Print_Area" localSheetId="39">'Rating, Market risk'!$A$1:$M$67</definedName>
    <definedName name="_xlnm.Print_Area" localSheetId="47">'REA - legal'!$A$1:$J$64</definedName>
    <definedName name="_xlnm.Print_Area" localSheetId="42">'REA &amp; Risk weights'!$A$1:$J$64</definedName>
    <definedName name="_xlnm.Print_Area" localSheetId="43">'Requirement '!$A$1:$G$69</definedName>
    <definedName name="_xlnm.Print_Area" localSheetId="28">'Risk, liquidity, capital st '!$A$1:$K$49</definedName>
    <definedName name="_xlnm.Print_Area" localSheetId="35">'Shipping oil and oil servic '!$A$1:$P$68</definedName>
    <definedName name="_xlnm.Print_Area" localSheetId="21">'WM and A&amp;WM other'!$A$1:$H$63</definedName>
    <definedName name="Privatebanking" localSheetId="40">#REF!</definedName>
    <definedName name="Privatebanking" localSheetId="18">#REF!</definedName>
    <definedName name="Privatebanking" localSheetId="12">#REF!</definedName>
    <definedName name="Privatebanking" localSheetId="33">#REF!</definedName>
    <definedName name="Privatebanking" localSheetId="34">#REF!</definedName>
    <definedName name="Privatebanking" localSheetId="30">#REF!</definedName>
    <definedName name="Privatebanking" localSheetId="53">#REF!</definedName>
    <definedName name="Privatebanking" localSheetId="26">#REF!</definedName>
    <definedName name="Privatebanking" localSheetId="36">#REF!</definedName>
    <definedName name="Privatebanking" localSheetId="37">#REF!</definedName>
    <definedName name="Privatebanking" localSheetId="56">#REF!</definedName>
    <definedName name="Privatebanking" localSheetId="4">#REF!</definedName>
    <definedName name="Privatebanking" localSheetId="5">#REF!</definedName>
    <definedName name="Privatebanking" localSheetId="16">#REF!</definedName>
    <definedName name="Privatebanking" localSheetId="31">#REF!</definedName>
    <definedName name="Privatebanking" localSheetId="32">#REF!</definedName>
    <definedName name="Privatebanking" localSheetId="29">#REF!</definedName>
    <definedName name="Privatebanking" localSheetId="54">#REF!</definedName>
    <definedName name="Privatebanking" localSheetId="38">#REF!</definedName>
    <definedName name="Privatebanking" localSheetId="7">#REF!</definedName>
    <definedName name="Privatebanking" localSheetId="8">#REF!</definedName>
    <definedName name="Privatebanking" localSheetId="6">#REF!</definedName>
    <definedName name="Privatebanking" localSheetId="9">#REF!</definedName>
    <definedName name="Privatebanking" localSheetId="35">#REF!</definedName>
    <definedName name="Privatebanking">#REF!</definedName>
    <definedName name="prob.loans" localSheetId="40">#REF!</definedName>
    <definedName name="prob.loans" localSheetId="18">#REF!</definedName>
    <definedName name="prob.loans" localSheetId="12">#REF!</definedName>
    <definedName name="prob.loans" localSheetId="33">#REF!</definedName>
    <definedName name="prob.loans" localSheetId="34">#REF!</definedName>
    <definedName name="prob.loans" localSheetId="30">#REF!</definedName>
    <definedName name="prob.loans" localSheetId="53">#REF!</definedName>
    <definedName name="prob.loans" localSheetId="26">#REF!</definedName>
    <definedName name="prob.loans" localSheetId="36">#REF!</definedName>
    <definedName name="prob.loans" localSheetId="37">#REF!</definedName>
    <definedName name="prob.loans" localSheetId="56">#REF!</definedName>
    <definedName name="prob.loans" localSheetId="4">#REF!</definedName>
    <definedName name="prob.loans" localSheetId="5">#REF!</definedName>
    <definedName name="prob.loans" localSheetId="16">#REF!</definedName>
    <definedName name="prob.loans" localSheetId="31">#REF!</definedName>
    <definedName name="prob.loans" localSheetId="32">#REF!</definedName>
    <definedName name="prob.loans" localSheetId="29">#REF!</definedName>
    <definedName name="prob.loans" localSheetId="54">#REF!</definedName>
    <definedName name="prob.loans" localSheetId="38">#REF!</definedName>
    <definedName name="prob.loans" localSheetId="7">#REF!</definedName>
    <definedName name="prob.loans" localSheetId="8">#REF!</definedName>
    <definedName name="prob.loans" localSheetId="6">#REF!</definedName>
    <definedName name="prob.loans" localSheetId="9">#REF!</definedName>
    <definedName name="prob.loans" localSheetId="35">#REF!</definedName>
    <definedName name="prob.loans">#REF!</definedName>
    <definedName name="prod" localSheetId="40">#REF!</definedName>
    <definedName name="prod" localSheetId="18">#REF!</definedName>
    <definedName name="prod" localSheetId="12">#REF!</definedName>
    <definedName name="prod" localSheetId="33">#REF!</definedName>
    <definedName name="prod" localSheetId="34">#REF!</definedName>
    <definedName name="prod" localSheetId="30">#REF!</definedName>
    <definedName name="prod" localSheetId="53">#REF!</definedName>
    <definedName name="prod" localSheetId="26">#REF!</definedName>
    <definedName name="prod" localSheetId="36">#REF!</definedName>
    <definedName name="prod" localSheetId="37">#REF!</definedName>
    <definedName name="prod" localSheetId="56">#REF!</definedName>
    <definedName name="prod" localSheetId="4">#REF!</definedName>
    <definedName name="prod" localSheetId="5">#REF!</definedName>
    <definedName name="prod" localSheetId="16">#REF!</definedName>
    <definedName name="prod" localSheetId="31">#REF!</definedName>
    <definedName name="prod" localSheetId="32">#REF!</definedName>
    <definedName name="prod" localSheetId="29">#REF!</definedName>
    <definedName name="prod" localSheetId="54">#REF!</definedName>
    <definedName name="prod" localSheetId="38">#REF!</definedName>
    <definedName name="prod" localSheetId="7">#REF!</definedName>
    <definedName name="prod" localSheetId="8">#REF!</definedName>
    <definedName name="prod" localSheetId="6">#REF!</definedName>
    <definedName name="prod" localSheetId="9">#REF!</definedName>
    <definedName name="prod" localSheetId="35">#REF!</definedName>
    <definedName name="prod">#REF!</definedName>
    <definedName name="prod_group" localSheetId="40">#REF!</definedName>
    <definedName name="prod_group" localSheetId="18">#REF!</definedName>
    <definedName name="prod_group" localSheetId="12">#REF!</definedName>
    <definedName name="prod_group" localSheetId="33">#REF!</definedName>
    <definedName name="prod_group" localSheetId="34">#REF!</definedName>
    <definedName name="prod_group" localSheetId="30">#REF!</definedName>
    <definedName name="prod_group" localSheetId="53">#REF!</definedName>
    <definedName name="prod_group" localSheetId="26">#REF!</definedName>
    <definedName name="prod_group" localSheetId="36">#REF!</definedName>
    <definedName name="prod_group" localSheetId="37">#REF!</definedName>
    <definedName name="prod_group" localSheetId="56">#REF!</definedName>
    <definedName name="prod_group" localSheetId="4">#REF!</definedName>
    <definedName name="prod_group" localSheetId="5">#REF!</definedName>
    <definedName name="prod_group" localSheetId="16">#REF!</definedName>
    <definedName name="prod_group" localSheetId="31">#REF!</definedName>
    <definedName name="prod_group" localSheetId="32">#REF!</definedName>
    <definedName name="prod_group" localSheetId="29">#REF!</definedName>
    <definedName name="prod_group" localSheetId="54">#REF!</definedName>
    <definedName name="prod_group" localSheetId="38">#REF!</definedName>
    <definedName name="prod_group" localSheetId="7">#REF!</definedName>
    <definedName name="prod_group" localSheetId="8">#REF!</definedName>
    <definedName name="prod_group" localSheetId="6">#REF!</definedName>
    <definedName name="prod_group" localSheetId="9">#REF!</definedName>
    <definedName name="prod_group" localSheetId="35">#REF!</definedName>
    <definedName name="prod_group">#REF!</definedName>
    <definedName name="Property" localSheetId="40">#REF!</definedName>
    <definedName name="Property" localSheetId="18">#REF!</definedName>
    <definedName name="Property" localSheetId="12">#REF!</definedName>
    <definedName name="Property" localSheetId="33">#REF!</definedName>
    <definedName name="Property" localSheetId="34">#REF!</definedName>
    <definedName name="Property" localSheetId="30">#REF!</definedName>
    <definedName name="Property" localSheetId="53">#REF!</definedName>
    <definedName name="Property" localSheetId="26">#REF!</definedName>
    <definedName name="Property" localSheetId="36">#REF!</definedName>
    <definedName name="Property" localSheetId="37">#REF!</definedName>
    <definedName name="Property" localSheetId="56">#REF!</definedName>
    <definedName name="Property" localSheetId="4">#REF!</definedName>
    <definedName name="Property" localSheetId="5">#REF!</definedName>
    <definedName name="Property" localSheetId="16">#REF!</definedName>
    <definedName name="Property" localSheetId="31">#REF!</definedName>
    <definedName name="Property" localSheetId="32">#REF!</definedName>
    <definedName name="Property" localSheetId="29">#REF!</definedName>
    <definedName name="Property" localSheetId="54">#REF!</definedName>
    <definedName name="Property" localSheetId="38">#REF!</definedName>
    <definedName name="Property" localSheetId="7">#REF!</definedName>
    <definedName name="Property" localSheetId="8">#REF!</definedName>
    <definedName name="Property" localSheetId="6">#REF!</definedName>
    <definedName name="Property" localSheetId="9">#REF!</definedName>
    <definedName name="Property" localSheetId="35">#REF!</definedName>
    <definedName name="Property">#REF!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18" hidden="1">{"5 * utfall + budget",#N/A,FALSE,"T-0298";"5 * bolag",#N/A,FALSE,"T-0298";"Unibank, utfall alla",#N/A,FALSE,"T-0298";#N/A,#N/A,FALSE,"Koncernskulder";#N/A,#N/A,FALSE,"Koncernfakturering"}</definedName>
    <definedName name="q" localSheetId="48" hidden="1">{"5 * utfall + budget",#N/A,FALSE,"T-0298";"5 * bolag",#N/A,FALSE,"T-0298";"Unibank, utfall alla",#N/A,FALSE,"T-0298";#N/A,#N/A,FALSE,"Koncernskulder";#N/A,#N/A,FALSE,"Koncernfakturering"}</definedName>
    <definedName name="q" localSheetId="12" hidden="1">{"5 * utfall + budget",#N/A,FALSE,"T-0298";"5 * bolag",#N/A,FALSE,"T-0298";"Unibank, utfall alla",#N/A,FALSE,"T-0298";#N/A,#N/A,FALSE,"Koncernskulder";#N/A,#N/A,FALSE,"Koncernfakturering"}</definedName>
    <definedName name="q" localSheetId="1" hidden="1">{"5 * utfall + budget",#N/A,FALSE,"T-0298";"5 * bolag",#N/A,FALSE,"T-0298";"Unibank, utfall alla",#N/A,FALSE,"T-0298";#N/A,#N/A,FALSE,"Koncernskulder";#N/A,#N/A,FALSE,"Koncernfakturering"}</definedName>
    <definedName name="q" localSheetId="33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0" hidden="1">{"5 * utfall + budget",#N/A,FALSE,"T-0298";"5 * bolag",#N/A,FALSE,"T-0298";"Unibank, utfall alla",#N/A,FALSE,"T-0298";#N/A,#N/A,FALSE,"Koncernskulder";#N/A,#N/A,FALSE,"Koncernfakturering"}</definedName>
    <definedName name="q" localSheetId="53" hidden="1">{"5 * utfall + budget",#N/A,FALSE,"T-0298";"5 * bolag",#N/A,FALSE,"T-0298";"Unibank, utfall alla",#N/A,FALSE,"T-0298";#N/A,#N/A,FALSE,"Koncernskulder";#N/A,#N/A,FALSE,"Koncernfakturering"}</definedName>
    <definedName name="q" localSheetId="26" hidden="1">{"5 * utfall + budget",#N/A,FALSE,"T-0298";"5 * bolag",#N/A,FALSE,"T-0298";"Unibank, utfall alla",#N/A,FALSE,"T-0298";#N/A,#N/A,FALSE,"Koncernskulder";#N/A,#N/A,FALSE,"Koncernfakturering"}</definedName>
    <definedName name="q" localSheetId="36" hidden="1">{"5 * utfall + budget",#N/A,FALSE,"T-0298";"5 * bolag",#N/A,FALSE,"T-0298";"Unibank, utfall alla",#N/A,FALSE,"T-0298";#N/A,#N/A,FALSE,"Koncernskulder";#N/A,#N/A,FALSE,"Koncernfakturering"}</definedName>
    <definedName name="q" localSheetId="37" hidden="1">{"5 * utfall + budget",#N/A,FALSE,"T-0298";"5 * bolag",#N/A,FALSE,"T-0298";"Unibank, utfall alla",#N/A,FALSE,"T-0298";#N/A,#N/A,FALSE,"Koncernskulder";#N/A,#N/A,FALSE,"Koncernfakturering"}</definedName>
    <definedName name="q" localSheetId="56" hidden="1">{"5 * utfall + budget",#N/A,FALSE,"T-0298";"5 * bolag",#N/A,FALSE,"T-0298";"Unibank, utfall alla",#N/A,FALSE,"T-0298";#N/A,#N/A,FALSE,"Koncernskulder";#N/A,#N/A,FALSE,"Koncernfakturering"}</definedName>
    <definedName name="q" localSheetId="4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31" hidden="1">{"5 * utfall + budget",#N/A,FALSE,"T-0298";"5 * bolag",#N/A,FALSE,"T-0298";"Unibank, utfall alla",#N/A,FALSE,"T-0298";#N/A,#N/A,FALSE,"Koncernskulder";#N/A,#N/A,FALSE,"Koncernfakturering"}</definedName>
    <definedName name="q" localSheetId="32" hidden="1">{"5 * utfall + budget",#N/A,FALSE,"T-0298";"5 * bolag",#N/A,FALSE,"T-0298";"Unibank, utfall alla",#N/A,FALSE,"T-0298";#N/A,#N/A,FALSE,"Koncernskulder";#N/A,#N/A,FALSE,"Koncernfakturering"}</definedName>
    <definedName name="q" localSheetId="29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38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41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35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18" hidden="1">{"5 * utfall + budget",#N/A,FALSE,"T-0298";"5 * bolag",#N/A,FALSE,"T-0298";"Unibank, utfall alla",#N/A,FALSE,"T-0298";#N/A,#N/A,FALSE,"Koncernskulder";#N/A,#N/A,FALSE,"Koncernfakturering"}</definedName>
    <definedName name="qe" localSheetId="48" hidden="1">{"5 * utfall + budget",#N/A,FALSE,"T-0298";"5 * bolag",#N/A,FALSE,"T-0298";"Unibank, utfall alla",#N/A,FALSE,"T-0298";#N/A,#N/A,FALSE,"Koncernskulder";#N/A,#N/A,FALSE,"Koncernfakturering"}</definedName>
    <definedName name="qe" localSheetId="12" hidden="1">{"5 * utfall + budget",#N/A,FALSE,"T-0298";"5 * bolag",#N/A,FALSE,"T-0298";"Unibank, utfall alla",#N/A,FALSE,"T-0298";#N/A,#N/A,FALSE,"Koncernskulder";#N/A,#N/A,FALSE,"Koncernfakturering"}</definedName>
    <definedName name="qe" localSheetId="1" hidden="1">{"5 * utfall + budget",#N/A,FALSE,"T-0298";"5 * bolag",#N/A,FALSE,"T-0298";"Unibank, utfall alla",#N/A,FALSE,"T-0298";#N/A,#N/A,FALSE,"Koncernskulder";#N/A,#N/A,FALSE,"Koncernfakturering"}</definedName>
    <definedName name="qe" localSheetId="33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0" hidden="1">{"5 * utfall + budget",#N/A,FALSE,"T-0298";"5 * bolag",#N/A,FALSE,"T-0298";"Unibank, utfall alla",#N/A,FALSE,"T-0298";#N/A,#N/A,FALSE,"Koncernskulder";#N/A,#N/A,FALSE,"Koncernfakturering"}</definedName>
    <definedName name="qe" localSheetId="53" hidden="1">{"5 * utfall + budget",#N/A,FALSE,"T-0298";"5 * bolag",#N/A,FALSE,"T-0298";"Unibank, utfall alla",#N/A,FALSE,"T-0298";#N/A,#N/A,FALSE,"Koncernskulder";#N/A,#N/A,FALSE,"Koncernfakturering"}</definedName>
    <definedName name="qe" localSheetId="26" hidden="1">{"5 * utfall + budget",#N/A,FALSE,"T-0298";"5 * bolag",#N/A,FALSE,"T-0298";"Unibank, utfall alla",#N/A,FALSE,"T-0298";#N/A,#N/A,FALSE,"Koncernskulder";#N/A,#N/A,FALSE,"Koncernfakturering"}</definedName>
    <definedName name="qe" localSheetId="36" hidden="1">{"5 * utfall + budget",#N/A,FALSE,"T-0298";"5 * bolag",#N/A,FALSE,"T-0298";"Unibank, utfall alla",#N/A,FALSE,"T-0298";#N/A,#N/A,FALSE,"Koncernskulder";#N/A,#N/A,FALSE,"Koncernfakturering"}</definedName>
    <definedName name="qe" localSheetId="37" hidden="1">{"5 * utfall + budget",#N/A,FALSE,"T-0298";"5 * bolag",#N/A,FALSE,"T-0298";"Unibank, utfall alla",#N/A,FALSE,"T-0298";#N/A,#N/A,FALSE,"Koncernskulder";#N/A,#N/A,FALSE,"Koncernfakturering"}</definedName>
    <definedName name="qe" localSheetId="56" hidden="1">{"5 * utfall + budget",#N/A,FALSE,"T-0298";"5 * bolag",#N/A,FALSE,"T-0298";"Unibank, utfall alla",#N/A,FALSE,"T-0298";#N/A,#N/A,FALSE,"Koncernskulder";#N/A,#N/A,FALSE,"Koncernfakturering"}</definedName>
    <definedName name="qe" localSheetId="4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31" hidden="1">{"5 * utfall + budget",#N/A,FALSE,"T-0298";"5 * bolag",#N/A,FALSE,"T-0298";"Unibank, utfall alla",#N/A,FALSE,"T-0298";#N/A,#N/A,FALSE,"Koncernskulder";#N/A,#N/A,FALSE,"Koncernfakturering"}</definedName>
    <definedName name="qe" localSheetId="32" hidden="1">{"5 * utfall + budget",#N/A,FALSE,"T-0298";"5 * bolag",#N/A,FALSE,"T-0298";"Unibank, utfall alla",#N/A,FALSE,"T-0298";#N/A,#N/A,FALSE,"Koncernskulder";#N/A,#N/A,FALSE,"Koncernfakturering"}</definedName>
    <definedName name="qe" localSheetId="29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38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41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35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40">#REF!</definedName>
    <definedName name="Quarterly" localSheetId="18">#REF!</definedName>
    <definedName name="Quarterly" localSheetId="12">#REF!</definedName>
    <definedName name="Quarterly" localSheetId="33">#REF!</definedName>
    <definedName name="Quarterly" localSheetId="34">#REF!</definedName>
    <definedName name="Quarterly" localSheetId="30">#REF!</definedName>
    <definedName name="Quarterly" localSheetId="53">#REF!</definedName>
    <definedName name="Quarterly" localSheetId="26">#REF!</definedName>
    <definedName name="Quarterly" localSheetId="36">#REF!</definedName>
    <definedName name="Quarterly" localSheetId="37">#REF!</definedName>
    <definedName name="Quarterly" localSheetId="56">#REF!</definedName>
    <definedName name="Quarterly" localSheetId="4">#REF!</definedName>
    <definedName name="Quarterly" localSheetId="5">#REF!</definedName>
    <definedName name="Quarterly" localSheetId="16">#REF!</definedName>
    <definedName name="Quarterly" localSheetId="31">#REF!</definedName>
    <definedName name="Quarterly" localSheetId="32">#REF!</definedName>
    <definedName name="Quarterly" localSheetId="29">#REF!</definedName>
    <definedName name="Quarterly" localSheetId="54">#REF!</definedName>
    <definedName name="Quarterly" localSheetId="38">#REF!</definedName>
    <definedName name="Quarterly" localSheetId="7">#REF!</definedName>
    <definedName name="Quarterly" localSheetId="8">#REF!</definedName>
    <definedName name="Quarterly" localSheetId="6">#REF!</definedName>
    <definedName name="Quarterly" localSheetId="9">#REF!</definedName>
    <definedName name="Quarterly" localSheetId="35">#REF!</definedName>
    <definedName name="Quarterly">#REF!</definedName>
    <definedName name="Rapport" localSheetId="40">#REF!</definedName>
    <definedName name="Rapport" localSheetId="18">#REF!</definedName>
    <definedName name="Rapport" localSheetId="12">#REF!</definedName>
    <definedName name="Rapport" localSheetId="33">#REF!</definedName>
    <definedName name="Rapport" localSheetId="34">#REF!</definedName>
    <definedName name="Rapport" localSheetId="30">#REF!</definedName>
    <definedName name="Rapport" localSheetId="53">#REF!</definedName>
    <definedName name="Rapport" localSheetId="26">#REF!</definedName>
    <definedName name="Rapport" localSheetId="36">#REF!</definedName>
    <definedName name="Rapport" localSheetId="37">#REF!</definedName>
    <definedName name="Rapport" localSheetId="56">#REF!</definedName>
    <definedName name="Rapport" localSheetId="4">#REF!</definedName>
    <definedName name="Rapport" localSheetId="5">#REF!</definedName>
    <definedName name="Rapport" localSheetId="16">#REF!</definedName>
    <definedName name="Rapport" localSheetId="31">#REF!</definedName>
    <definedName name="Rapport" localSheetId="32">#REF!</definedName>
    <definedName name="Rapport" localSheetId="29">#REF!</definedName>
    <definedName name="Rapport" localSheetId="54">#REF!</definedName>
    <definedName name="Rapport" localSheetId="38">#REF!</definedName>
    <definedName name="Rapport" localSheetId="7">#REF!</definedName>
    <definedName name="Rapport" localSheetId="8">#REF!</definedName>
    <definedName name="Rapport" localSheetId="6">#REF!</definedName>
    <definedName name="Rapport" localSheetId="9">#REF!</definedName>
    <definedName name="Rapport" localSheetId="35">#REF!</definedName>
    <definedName name="Rapport">#REF!</definedName>
    <definedName name="Ratios" localSheetId="40">#REF!</definedName>
    <definedName name="Ratios" localSheetId="18">#REF!</definedName>
    <definedName name="Ratios" localSheetId="12">#REF!</definedName>
    <definedName name="Ratios" localSheetId="33">#REF!</definedName>
    <definedName name="Ratios" localSheetId="34">#REF!</definedName>
    <definedName name="Ratios" localSheetId="30">#REF!</definedName>
    <definedName name="Ratios" localSheetId="53">#REF!</definedName>
    <definedName name="Ratios" localSheetId="26">#REF!</definedName>
    <definedName name="Ratios" localSheetId="36">#REF!</definedName>
    <definedName name="Ratios" localSheetId="37">#REF!</definedName>
    <definedName name="Ratios" localSheetId="56">#REF!</definedName>
    <definedName name="Ratios" localSheetId="4">#REF!</definedName>
    <definedName name="Ratios" localSheetId="5">#REF!</definedName>
    <definedName name="Ratios" localSheetId="16">#REF!</definedName>
    <definedName name="Ratios" localSheetId="31">#REF!</definedName>
    <definedName name="Ratios" localSheetId="32">#REF!</definedName>
    <definedName name="Ratios" localSheetId="29">#REF!</definedName>
    <definedName name="Ratios" localSheetId="54">#REF!</definedName>
    <definedName name="Ratios" localSheetId="38">#REF!</definedName>
    <definedName name="Ratios" localSheetId="7">#REF!</definedName>
    <definedName name="Ratios" localSheetId="8">#REF!</definedName>
    <definedName name="Ratios" localSheetId="6">#REF!</definedName>
    <definedName name="Ratios" localSheetId="9">#REF!</definedName>
    <definedName name="Ratios" localSheetId="35">#REF!</definedName>
    <definedName name="Ratios">#REF!</definedName>
    <definedName name="RBother" localSheetId="40">#REF!</definedName>
    <definedName name="RBother" localSheetId="18">#REF!</definedName>
    <definedName name="RBother" localSheetId="12">#REF!</definedName>
    <definedName name="RBother" localSheetId="33">#REF!</definedName>
    <definedName name="RBother" localSheetId="34">#REF!</definedName>
    <definedName name="RBother" localSheetId="30">#REF!</definedName>
    <definedName name="RBother" localSheetId="53">#REF!</definedName>
    <definedName name="RBother" localSheetId="26">#REF!</definedName>
    <definedName name="RBother" localSheetId="36">#REF!</definedName>
    <definedName name="RBother" localSheetId="37">#REF!</definedName>
    <definedName name="RBother" localSheetId="56">#REF!</definedName>
    <definedName name="RBother" localSheetId="4">#REF!</definedName>
    <definedName name="RBother" localSheetId="5">#REF!</definedName>
    <definedName name="RBother" localSheetId="16">#REF!</definedName>
    <definedName name="RBother" localSheetId="31">#REF!</definedName>
    <definedName name="RBother" localSheetId="32">#REF!</definedName>
    <definedName name="RBother" localSheetId="29">#REF!</definedName>
    <definedName name="RBother" localSheetId="54">#REF!</definedName>
    <definedName name="RBother" localSheetId="38">#REF!</definedName>
    <definedName name="RBother" localSheetId="7">#REF!</definedName>
    <definedName name="RBother" localSheetId="8">#REF!</definedName>
    <definedName name="RBother" localSheetId="6">#REF!</definedName>
    <definedName name="RBother" localSheetId="9">#REF!</definedName>
    <definedName name="RBother" localSheetId="35">#REF!</definedName>
    <definedName name="RBother">#REF!</definedName>
    <definedName name="RBother2" localSheetId="40">#REF!</definedName>
    <definedName name="RBother2" localSheetId="18">#REF!</definedName>
    <definedName name="RBother2" localSheetId="12">#REF!</definedName>
    <definedName name="RBother2" localSheetId="33">#REF!</definedName>
    <definedName name="RBother2" localSheetId="34">#REF!</definedName>
    <definedName name="RBother2" localSheetId="30">#REF!</definedName>
    <definedName name="RBother2" localSheetId="53">#REF!</definedName>
    <definedName name="RBother2" localSheetId="26">#REF!</definedName>
    <definedName name="RBother2" localSheetId="36">#REF!</definedName>
    <definedName name="RBother2" localSheetId="37">#REF!</definedName>
    <definedName name="RBother2" localSheetId="56">#REF!</definedName>
    <definedName name="RBother2" localSheetId="4">#REF!</definedName>
    <definedName name="RBother2" localSheetId="5">#REF!</definedName>
    <definedName name="RBother2" localSheetId="16">#REF!</definedName>
    <definedName name="RBother2" localSheetId="31">#REF!</definedName>
    <definedName name="RBother2" localSheetId="32">#REF!</definedName>
    <definedName name="RBother2" localSheetId="29">#REF!</definedName>
    <definedName name="RBother2" localSheetId="54">#REF!</definedName>
    <definedName name="RBother2" localSheetId="38">#REF!</definedName>
    <definedName name="RBother2" localSheetId="7">#REF!</definedName>
    <definedName name="RBother2" localSheetId="8">#REF!</definedName>
    <definedName name="RBother2" localSheetId="6">#REF!</definedName>
    <definedName name="RBother2" localSheetId="9">#REF!</definedName>
    <definedName name="RBother2" localSheetId="35">#REF!</definedName>
    <definedName name="RBother2">#REF!</definedName>
    <definedName name="reconciliation" localSheetId="40">#REF!</definedName>
    <definedName name="reconciliation" localSheetId="18">#REF!</definedName>
    <definedName name="reconciliation" localSheetId="12">#REF!</definedName>
    <definedName name="reconciliation" localSheetId="33">#REF!</definedName>
    <definedName name="reconciliation" localSheetId="34">#REF!</definedName>
    <definedName name="reconciliation" localSheetId="30">#REF!</definedName>
    <definedName name="reconciliation" localSheetId="53">#REF!</definedName>
    <definedName name="reconciliation" localSheetId="26">#REF!</definedName>
    <definedName name="reconciliation" localSheetId="36">#REF!</definedName>
    <definedName name="reconciliation" localSheetId="37">#REF!</definedName>
    <definedName name="reconciliation" localSheetId="56">#REF!</definedName>
    <definedName name="reconciliation" localSheetId="4">#REF!</definedName>
    <definedName name="reconciliation" localSheetId="5">#REF!</definedName>
    <definedName name="reconciliation" localSheetId="16">#REF!</definedName>
    <definedName name="reconciliation" localSheetId="31">#REF!</definedName>
    <definedName name="reconciliation" localSheetId="32">#REF!</definedName>
    <definedName name="reconciliation" localSheetId="29">#REF!</definedName>
    <definedName name="reconciliation" localSheetId="54">#REF!</definedName>
    <definedName name="reconciliation" localSheetId="38">#REF!</definedName>
    <definedName name="reconciliation" localSheetId="7">#REF!</definedName>
    <definedName name="reconciliation" localSheetId="8">#REF!</definedName>
    <definedName name="reconciliation" localSheetId="6">#REF!</definedName>
    <definedName name="reconciliation" localSheetId="9">#REF!</definedName>
    <definedName name="reconciliation" localSheetId="35">#REF!</definedName>
    <definedName name="reconciliation">#REF!</definedName>
    <definedName name="Region" localSheetId="40">OFFSET([17]Chart!$X$11,1,0,COUNTA([17]Chart!$X$11:$X$38)-1,1)</definedName>
    <definedName name="Region" localSheetId="33">OFFSET([17]Chart!$X$11,1,0,COUNTA([17]Chart!$X$11:$X$38)-1,1)</definedName>
    <definedName name="Region" localSheetId="34">OFFSET([17]Chart!$X$11,1,0,COUNTA([17]Chart!$X$11:$X$38)-1,1)</definedName>
    <definedName name="Region" localSheetId="30">OFFSET([18]Chart!$X$11,1,0,COUNTA([18]Chart!$X$11:$X$38)-1,1)</definedName>
    <definedName name="Region" localSheetId="53">OFFSET([18]Chart!$X$11,1,0,COUNTA([18]Chart!$X$11:$X$38)-1,1)</definedName>
    <definedName name="Region" localSheetId="36">OFFSET([17]Chart!$X$11,1,0,COUNTA([17]Chart!$X$11:$X$38)-1,1)</definedName>
    <definedName name="Region" localSheetId="37">OFFSET([17]Chart!$X$11,1,0,COUNTA([17]Chart!$X$11:$X$38)-1,1)</definedName>
    <definedName name="Region" localSheetId="56">OFFSET([19]Chart!$X$11,1,0,COUNTA([19]Chart!$X$11:$X$38)-1,1)</definedName>
    <definedName name="Region" localSheetId="31">OFFSET([17]Chart!$X$11,1,0,COUNTA([17]Chart!$X$11:$X$38)-1,1)</definedName>
    <definedName name="Region" localSheetId="32">OFFSET([17]Chart!$X$11,1,0,COUNTA([17]Chart!$X$11:$X$38)-1,1)</definedName>
    <definedName name="Region" localSheetId="29">OFFSET([17]Chart!$X$11,1,0,COUNTA([17]Chart!$X$11:$X$38)-1,1)</definedName>
    <definedName name="Region" localSheetId="54">OFFSET([111]Chart!$X$11,1,0,COUNTA([111]Chart!$X$11:$X$38)-1,1)</definedName>
    <definedName name="Region" localSheetId="7">OFFSET([20]Chart!$X$11,1,0,COUNTA([20]Chart!$X$11:$X$38)-1,1)</definedName>
    <definedName name="Region" localSheetId="8">OFFSET([20]Chart!$X$11,1,0,COUNTA([20]Chart!$X$11:$X$38)-1,1)</definedName>
    <definedName name="Region" localSheetId="6">OFFSET([20]Chart!$X$11,1,0,COUNTA([20]Chart!$X$11:$X$38)-1,1)</definedName>
    <definedName name="Region" localSheetId="35">OFFSET([17]Chart!$X$11,1,0,COUNTA([17]Chart!$X$11:$X$38)-1,1)</definedName>
    <definedName name="Region">OFFSET([21]Chart!$X$11,1,0,COUNTA([21]Chart!$X$11:$X$38)-1,1)</definedName>
    <definedName name="Regionlosses" localSheetId="40">OFFSET([17]Chart!$Y$11,1,0,COUNTA([17]Chart!$Y$11:$Y$38)-1,1)</definedName>
    <definedName name="Regionlosses" localSheetId="33">OFFSET([17]Chart!$Y$11,1,0,COUNTA([17]Chart!$Y$11:$Y$38)-1,1)</definedName>
    <definedName name="Regionlosses" localSheetId="34">OFFSET([17]Chart!$Y$11,1,0,COUNTA([17]Chart!$Y$11:$Y$38)-1,1)</definedName>
    <definedName name="Regionlosses" localSheetId="30">OFFSET([18]Chart!$Y$11,1,0,COUNTA([18]Chart!$Y$11:$Y$38)-1,1)</definedName>
    <definedName name="Regionlosses" localSheetId="53">OFFSET([18]Chart!$Y$11,1,0,COUNTA([18]Chart!$Y$11:$Y$38)-1,1)</definedName>
    <definedName name="Regionlosses" localSheetId="36">OFFSET([17]Chart!$Y$11,1,0,COUNTA([17]Chart!$Y$11:$Y$38)-1,1)</definedName>
    <definedName name="Regionlosses" localSheetId="37">OFFSET([17]Chart!$Y$11,1,0,COUNTA([17]Chart!$Y$11:$Y$38)-1,1)</definedName>
    <definedName name="Regionlosses" localSheetId="56">OFFSET([19]Chart!$Y$11,1,0,COUNTA([19]Chart!$Y$11:$Y$38)-1,1)</definedName>
    <definedName name="Regionlosses" localSheetId="31">OFFSET([17]Chart!$Y$11,1,0,COUNTA([17]Chart!$Y$11:$Y$38)-1,1)</definedName>
    <definedName name="Regionlosses" localSheetId="32">OFFSET([17]Chart!$Y$11,1,0,COUNTA([17]Chart!$Y$11:$Y$38)-1,1)</definedName>
    <definedName name="Regionlosses" localSheetId="29">OFFSET([17]Chart!$Y$11,1,0,COUNTA([17]Chart!$Y$11:$Y$38)-1,1)</definedName>
    <definedName name="Regionlosses" localSheetId="54">OFFSET([111]Chart!$Y$11,1,0,COUNTA([111]Chart!$Y$11:$Y$38)-1,1)</definedName>
    <definedName name="Regionlosses" localSheetId="7">OFFSET([20]Chart!$Y$11,1,0,COUNTA([20]Chart!$Y$11:$Y$38)-1,1)</definedName>
    <definedName name="Regionlosses" localSheetId="8">OFFSET([20]Chart!$Y$11,1,0,COUNTA([20]Chart!$Y$11:$Y$38)-1,1)</definedName>
    <definedName name="Regionlosses" localSheetId="6">OFFSET([20]Chart!$Y$11,1,0,COUNTA([20]Chart!$Y$11:$Y$38)-1,1)</definedName>
    <definedName name="Regionlosses" localSheetId="35">OFFSET([17]Chart!$Y$11,1,0,COUNTA([17]Chart!$Y$11:$Y$38)-1,1)</definedName>
    <definedName name="Regionlosses">OFFSET([21]Chart!$Y$11,1,0,COUNTA([21]Chart!$Y$11:$Y$38)-1,1)</definedName>
    <definedName name="retail" localSheetId="40">#REF!</definedName>
    <definedName name="retail" localSheetId="18">#REF!</definedName>
    <definedName name="retail" localSheetId="12">#REF!</definedName>
    <definedName name="retail" localSheetId="33">#REF!</definedName>
    <definedName name="retail" localSheetId="34">#REF!</definedName>
    <definedName name="retail" localSheetId="30">#REF!</definedName>
    <definedName name="retail" localSheetId="53">#REF!</definedName>
    <definedName name="retail" localSheetId="26">#REF!</definedName>
    <definedName name="retail" localSheetId="36">#REF!</definedName>
    <definedName name="retail" localSheetId="37">#REF!</definedName>
    <definedName name="retail" localSheetId="56">#REF!</definedName>
    <definedName name="retail" localSheetId="4">#REF!</definedName>
    <definedName name="retail" localSheetId="5">#REF!</definedName>
    <definedName name="retail" localSheetId="16">#REF!</definedName>
    <definedName name="retail" localSheetId="31">#REF!</definedName>
    <definedName name="retail" localSheetId="32">#REF!</definedName>
    <definedName name="retail" localSheetId="29">#REF!</definedName>
    <definedName name="retail" localSheetId="54">#REF!</definedName>
    <definedName name="retail" localSheetId="38">#REF!</definedName>
    <definedName name="retail" localSheetId="7">#REF!</definedName>
    <definedName name="retail" localSheetId="8">#REF!</definedName>
    <definedName name="retail" localSheetId="6">#REF!</definedName>
    <definedName name="retail" localSheetId="9">#REF!</definedName>
    <definedName name="retail" localSheetId="35">#REF!</definedName>
    <definedName name="retail">#REF!</definedName>
    <definedName name="retail1" localSheetId="40">#REF!</definedName>
    <definedName name="retail1" localSheetId="18">#REF!</definedName>
    <definedName name="retail1" localSheetId="12">#REF!</definedName>
    <definedName name="retail1" localSheetId="33">#REF!</definedName>
    <definedName name="retail1" localSheetId="34">#REF!</definedName>
    <definedName name="retail1" localSheetId="30">#REF!</definedName>
    <definedName name="retail1" localSheetId="53">#REF!</definedName>
    <definedName name="retail1" localSheetId="26">#REF!</definedName>
    <definedName name="retail1" localSheetId="36">#REF!</definedName>
    <definedName name="retail1" localSheetId="37">#REF!</definedName>
    <definedName name="retail1" localSheetId="56">#REF!</definedName>
    <definedName name="retail1" localSheetId="4">#REF!</definedName>
    <definedName name="retail1" localSheetId="5">#REF!</definedName>
    <definedName name="retail1" localSheetId="16">#REF!</definedName>
    <definedName name="retail1" localSheetId="31">#REF!</definedName>
    <definedName name="retail1" localSheetId="32">#REF!</definedName>
    <definedName name="retail1" localSheetId="29">#REF!</definedName>
    <definedName name="retail1" localSheetId="54">#REF!</definedName>
    <definedName name="retail1" localSheetId="38">#REF!</definedName>
    <definedName name="retail1" localSheetId="7">#REF!</definedName>
    <definedName name="retail1" localSheetId="8">#REF!</definedName>
    <definedName name="retail1" localSheetId="6">#REF!</definedName>
    <definedName name="retail1" localSheetId="9">#REF!</definedName>
    <definedName name="retail1" localSheetId="35">#REF!</definedName>
    <definedName name="retail1">#REF!</definedName>
    <definedName name="RetailKeyFig" localSheetId="40">#REF!</definedName>
    <definedName name="RetailKeyFig" localSheetId="18">#REF!</definedName>
    <definedName name="RetailKeyFig" localSheetId="12">#REF!</definedName>
    <definedName name="RetailKeyFig" localSheetId="33">#REF!</definedName>
    <definedName name="RetailKeyFig" localSheetId="34">#REF!</definedName>
    <definedName name="RetailKeyFig" localSheetId="30">#REF!</definedName>
    <definedName name="RetailKeyFig" localSheetId="53">#REF!</definedName>
    <definedName name="RetailKeyFig" localSheetId="26">#REF!</definedName>
    <definedName name="RetailKeyFig" localSheetId="36">#REF!</definedName>
    <definedName name="RetailKeyFig" localSheetId="37">#REF!</definedName>
    <definedName name="RetailKeyFig" localSheetId="56">#REF!</definedName>
    <definedName name="RetailKeyFig" localSheetId="4">#REF!</definedName>
    <definedName name="RetailKeyFig" localSheetId="5">#REF!</definedName>
    <definedName name="RetailKeyFig" localSheetId="16">#REF!</definedName>
    <definedName name="RetailKeyFig" localSheetId="31">#REF!</definedName>
    <definedName name="RetailKeyFig" localSheetId="32">#REF!</definedName>
    <definedName name="RetailKeyFig" localSheetId="29">#REF!</definedName>
    <definedName name="RetailKeyFig" localSheetId="54">#REF!</definedName>
    <definedName name="RetailKeyFig" localSheetId="38">#REF!</definedName>
    <definedName name="RetailKeyFig" localSheetId="7">#REF!</definedName>
    <definedName name="RetailKeyFig" localSheetId="8">#REF!</definedName>
    <definedName name="RetailKeyFig" localSheetId="6">#REF!</definedName>
    <definedName name="RetailKeyFig" localSheetId="9">#REF!</definedName>
    <definedName name="RetailKeyFig" localSheetId="35">#REF!</definedName>
    <definedName name="RetailKeyFig">#REF!</definedName>
    <definedName name="RetailOP" localSheetId="40">#REF!</definedName>
    <definedName name="RetailOP" localSheetId="18">#REF!</definedName>
    <definedName name="RetailOP" localSheetId="12">#REF!</definedName>
    <definedName name="RetailOP" localSheetId="33">#REF!</definedName>
    <definedName name="RetailOP" localSheetId="34">#REF!</definedName>
    <definedName name="RetailOP" localSheetId="30">#REF!</definedName>
    <definedName name="RetailOP" localSheetId="53">#REF!</definedName>
    <definedName name="RetailOP" localSheetId="26">#REF!</definedName>
    <definedName name="RetailOP" localSheetId="36">#REF!</definedName>
    <definedName name="RetailOP" localSheetId="37">#REF!</definedName>
    <definedName name="RetailOP" localSheetId="56">#REF!</definedName>
    <definedName name="RetailOP" localSheetId="4">#REF!</definedName>
    <definedName name="RetailOP" localSheetId="5">#REF!</definedName>
    <definedName name="RetailOP" localSheetId="16">#REF!</definedName>
    <definedName name="RetailOP" localSheetId="31">#REF!</definedName>
    <definedName name="RetailOP" localSheetId="32">#REF!</definedName>
    <definedName name="RetailOP" localSheetId="29">#REF!</definedName>
    <definedName name="RetailOP" localSheetId="54">#REF!</definedName>
    <definedName name="RetailOP" localSheetId="38">#REF!</definedName>
    <definedName name="RetailOP" localSheetId="7">#REF!</definedName>
    <definedName name="RetailOP" localSheetId="8">#REF!</definedName>
    <definedName name="RetailOP" localSheetId="6">#REF!</definedName>
    <definedName name="RetailOP" localSheetId="9">#REF!</definedName>
    <definedName name="RetailOP" localSheetId="35">#REF!</definedName>
    <definedName name="RetailOP">#REF!</definedName>
    <definedName name="RetailVol" localSheetId="40">#REF!</definedName>
    <definedName name="RetailVol" localSheetId="18">#REF!</definedName>
    <definedName name="RetailVol" localSheetId="12">#REF!</definedName>
    <definedName name="RetailVol" localSheetId="33">#REF!</definedName>
    <definedName name="RetailVol" localSheetId="34">#REF!</definedName>
    <definedName name="RetailVol" localSheetId="30">#REF!</definedName>
    <definedName name="RetailVol" localSheetId="53">#REF!</definedName>
    <definedName name="RetailVol" localSheetId="26">#REF!</definedName>
    <definedName name="RetailVol" localSheetId="36">#REF!</definedName>
    <definedName name="RetailVol" localSheetId="37">#REF!</definedName>
    <definedName name="RetailVol" localSheetId="56">#REF!</definedName>
    <definedName name="RetailVol" localSheetId="4">#REF!</definedName>
    <definedName name="RetailVol" localSheetId="5">#REF!</definedName>
    <definedName name="RetailVol" localSheetId="16">#REF!</definedName>
    <definedName name="RetailVol" localSheetId="31">#REF!</definedName>
    <definedName name="RetailVol" localSheetId="32">#REF!</definedName>
    <definedName name="RetailVol" localSheetId="29">#REF!</definedName>
    <definedName name="RetailVol" localSheetId="54">#REF!</definedName>
    <definedName name="RetailVol" localSheetId="38">#REF!</definedName>
    <definedName name="RetailVol" localSheetId="7">#REF!</definedName>
    <definedName name="RetailVol" localSheetId="8">#REF!</definedName>
    <definedName name="RetailVol" localSheetId="6">#REF!</definedName>
    <definedName name="RetailVol" localSheetId="9">#REF!</definedName>
    <definedName name="RetailVol" localSheetId="35">#REF!</definedName>
    <definedName name="RetailVol">#REF!</definedName>
    <definedName name="sam" localSheetId="40">#REF!</definedName>
    <definedName name="sam" localSheetId="18">#REF!</definedName>
    <definedName name="sam" localSheetId="12">#REF!</definedName>
    <definedName name="sam" localSheetId="33">#REF!</definedName>
    <definedName name="sam" localSheetId="34">#REF!</definedName>
    <definedName name="sam" localSheetId="30">#REF!</definedName>
    <definedName name="sam" localSheetId="53">#REF!</definedName>
    <definedName name="sam" localSheetId="26">#REF!</definedName>
    <definedName name="sam" localSheetId="36">#REF!</definedName>
    <definedName name="sam" localSheetId="37">#REF!</definedName>
    <definedName name="sam" localSheetId="56">#REF!</definedName>
    <definedName name="sam" localSheetId="4">#REF!</definedName>
    <definedName name="sam" localSheetId="5">#REF!</definedName>
    <definedName name="sam" localSheetId="16">#REF!</definedName>
    <definedName name="sam" localSheetId="31">#REF!</definedName>
    <definedName name="sam" localSheetId="32">#REF!</definedName>
    <definedName name="sam" localSheetId="29">#REF!</definedName>
    <definedName name="sam" localSheetId="54">#REF!</definedName>
    <definedName name="sam" localSheetId="38">#REF!</definedName>
    <definedName name="sam" localSheetId="7">#REF!</definedName>
    <definedName name="sam" localSheetId="8">#REF!</definedName>
    <definedName name="sam" localSheetId="6">#REF!</definedName>
    <definedName name="sam" localSheetId="9">#REF!</definedName>
    <definedName name="sam" localSheetId="35">#REF!</definedName>
    <definedName name="sam">#REF!</definedName>
    <definedName name="samlet" localSheetId="40">#REF!</definedName>
    <definedName name="samlet" localSheetId="18">#REF!</definedName>
    <definedName name="samlet" localSheetId="12">#REF!</definedName>
    <definedName name="samlet" localSheetId="33">#REF!</definedName>
    <definedName name="samlet" localSheetId="34">#REF!</definedName>
    <definedName name="samlet" localSheetId="30">#REF!</definedName>
    <definedName name="samlet" localSheetId="53">#REF!</definedName>
    <definedName name="samlet" localSheetId="26">#REF!</definedName>
    <definedName name="samlet" localSheetId="36">#REF!</definedName>
    <definedName name="samlet" localSheetId="37">#REF!</definedName>
    <definedName name="samlet" localSheetId="56">#REF!</definedName>
    <definedName name="samlet" localSheetId="4">#REF!</definedName>
    <definedName name="samlet" localSheetId="5">#REF!</definedName>
    <definedName name="samlet" localSheetId="16">#REF!</definedName>
    <definedName name="samlet" localSheetId="31">#REF!</definedName>
    <definedName name="samlet" localSheetId="32">#REF!</definedName>
    <definedName name="samlet" localSheetId="29">#REF!</definedName>
    <definedName name="samlet" localSheetId="54">#REF!</definedName>
    <definedName name="samlet" localSheetId="38">#REF!</definedName>
    <definedName name="samlet" localSheetId="7">#REF!</definedName>
    <definedName name="samlet" localSheetId="8">#REF!</definedName>
    <definedName name="samlet" localSheetId="6">#REF!</definedName>
    <definedName name="samlet" localSheetId="9">#REF!</definedName>
    <definedName name="samlet" localSheetId="35">#REF!</definedName>
    <definedName name="samlet">#REF!</definedName>
    <definedName name="samlet2" localSheetId="40">#REF!</definedName>
    <definedName name="samlet2" localSheetId="18">#REF!</definedName>
    <definedName name="samlet2" localSheetId="12">#REF!</definedName>
    <definedName name="samlet2" localSheetId="33">#REF!</definedName>
    <definedName name="samlet2" localSheetId="34">#REF!</definedName>
    <definedName name="samlet2" localSheetId="30">#REF!</definedName>
    <definedName name="samlet2" localSheetId="53">#REF!</definedName>
    <definedName name="samlet2" localSheetId="26">#REF!</definedName>
    <definedName name="samlet2" localSheetId="36">#REF!</definedName>
    <definedName name="samlet2" localSheetId="37">#REF!</definedName>
    <definedName name="samlet2" localSheetId="56">#REF!</definedName>
    <definedName name="samlet2" localSheetId="4">#REF!</definedName>
    <definedName name="samlet2" localSheetId="5">#REF!</definedName>
    <definedName name="samlet2" localSheetId="16">#REF!</definedName>
    <definedName name="samlet2" localSheetId="31">#REF!</definedName>
    <definedName name="samlet2" localSheetId="32">#REF!</definedName>
    <definedName name="samlet2" localSheetId="29">#REF!</definedName>
    <definedName name="samlet2" localSheetId="54">#REF!</definedName>
    <definedName name="samlet2" localSheetId="38">#REF!</definedName>
    <definedName name="samlet2" localSheetId="7">#REF!</definedName>
    <definedName name="samlet2" localSheetId="8">#REF!</definedName>
    <definedName name="samlet2" localSheetId="6">#REF!</definedName>
    <definedName name="samlet2" localSheetId="9">#REF!</definedName>
    <definedName name="samlet2" localSheetId="35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40">#REF!</definedName>
    <definedName name="SAPCrosstab1" localSheetId="18">#REF!</definedName>
    <definedName name="SAPCrosstab1" localSheetId="12">#REF!</definedName>
    <definedName name="SAPCrosstab1" localSheetId="33">'Credit portfolio by BU Q1'!#REF!</definedName>
    <definedName name="SAPCrosstab1" localSheetId="34">'Credit portfolio by BU Q4 '!#REF!</definedName>
    <definedName name="SAPCrosstab1" localSheetId="30">#REF!</definedName>
    <definedName name="SAPCrosstab1" localSheetId="53">#REF!</definedName>
    <definedName name="SAPCrosstab1" localSheetId="26">#REF!</definedName>
    <definedName name="SAPCrosstab1" localSheetId="36">#REF!</definedName>
    <definedName name="SAPCrosstab1" localSheetId="37">#REF!</definedName>
    <definedName name="SAPCrosstab1" localSheetId="56">#REF!</definedName>
    <definedName name="SAPCrosstab1" localSheetId="4">#REF!</definedName>
    <definedName name="SAPCrosstab1" localSheetId="5">#REF!</definedName>
    <definedName name="SAPCrosstab1" localSheetId="16">#REF!</definedName>
    <definedName name="SAPCrosstab1" localSheetId="31">#REF!</definedName>
    <definedName name="SAPCrosstab1" localSheetId="32">#REF!</definedName>
    <definedName name="SAPCrosstab1" localSheetId="29">#REF!</definedName>
    <definedName name="SAPCrosstab1" localSheetId="54">#REF!</definedName>
    <definedName name="SAPCrosstab1" localSheetId="38">#REF!</definedName>
    <definedName name="SAPCrosstab1" localSheetId="7">#REF!</definedName>
    <definedName name="SAPCrosstab1" localSheetId="8">#REF!</definedName>
    <definedName name="SAPCrosstab1" localSheetId="6">#REF!</definedName>
    <definedName name="SAPCrosstab1" localSheetId="9">#REF!</definedName>
    <definedName name="SAPCrosstab1" localSheetId="35">#REF!</definedName>
    <definedName name="SAPCrosstab1">#REF!</definedName>
    <definedName name="SE_EURO_V" localSheetId="40">[48]Sheet1!$C$15</definedName>
    <definedName name="SE_EURO_V" localSheetId="33">[49]Sheet1!$C$15</definedName>
    <definedName name="SE_EURO_V" localSheetId="34">[49]Sheet1!$C$15</definedName>
    <definedName name="SE_EURO_V" localSheetId="30">[49]Sheet1!$C$15</definedName>
    <definedName name="SE_EURO_V" localSheetId="53">[49]Sheet1!$C$15</definedName>
    <definedName name="SE_EURO_V" localSheetId="36">[49]Sheet1!$C$15</definedName>
    <definedName name="SE_EURO_V" localSheetId="37">[48]Sheet1!$C$15</definedName>
    <definedName name="SE_EURO_V" localSheetId="56">[50]Sheet1!$C$15</definedName>
    <definedName name="SE_EURO_V" localSheetId="31">[49]Sheet1!$C$15</definedName>
    <definedName name="SE_EURO_V" localSheetId="32">[49]Sheet1!$C$15</definedName>
    <definedName name="SE_EURO_V" localSheetId="29">[49]Sheet1!$C$15</definedName>
    <definedName name="SE_EURO_V" localSheetId="54">[117]Sheet1!$C$15</definedName>
    <definedName name="SE_EURO_V" localSheetId="7">[51]Sheet1!$C$15</definedName>
    <definedName name="SE_EURO_V" localSheetId="8">[51]Sheet1!$C$15</definedName>
    <definedName name="SE_EURO_V" localSheetId="6">[51]Sheet1!$C$15</definedName>
    <definedName name="SE_EURO_V" localSheetId="35">[49]Sheet1!$C$15</definedName>
    <definedName name="SE_EURO_V">[52]Sheet1!$C$15</definedName>
    <definedName name="SE_SEK_V" localSheetId="40">[43]Sheet1!$C$23</definedName>
    <definedName name="SE_SEK_V" localSheetId="33">[44]Sheet1!$C$23</definedName>
    <definedName name="SE_SEK_V" localSheetId="34">[44]Sheet1!$C$23</definedName>
    <definedName name="SE_SEK_V" localSheetId="30">[44]Sheet1!$C$23</definedName>
    <definedName name="SE_SEK_V" localSheetId="53">[44]Sheet1!$C$23</definedName>
    <definedName name="SE_SEK_V" localSheetId="36">[44]Sheet1!$C$23</definedName>
    <definedName name="SE_SEK_V" localSheetId="37">[43]Sheet1!$C$23</definedName>
    <definedName name="SE_SEK_V" localSheetId="56">[45]Sheet1!$C$23</definedName>
    <definedName name="SE_SEK_V" localSheetId="31">[44]Sheet1!$C$23</definedName>
    <definedName name="SE_SEK_V" localSheetId="32">[44]Sheet1!$C$23</definedName>
    <definedName name="SE_SEK_V" localSheetId="29">[44]Sheet1!$C$23</definedName>
    <definedName name="SE_SEK_V" localSheetId="54">[116]Sheet1!$C$23</definedName>
    <definedName name="SE_SEK_V" localSheetId="7">[46]Sheet1!$C$23</definedName>
    <definedName name="SE_SEK_V" localSheetId="8">[46]Sheet1!$C$23</definedName>
    <definedName name="SE_SEK_V" localSheetId="6">[46]Sheet1!$C$23</definedName>
    <definedName name="SE_SEK_V" localSheetId="35">[44]Sheet1!$C$23</definedName>
    <definedName name="SE_SEK_V">[47]Sheet1!$C$23</definedName>
    <definedName name="segments" localSheetId="40">#REF!</definedName>
    <definedName name="segments" localSheetId="18">#REF!</definedName>
    <definedName name="segments" localSheetId="12">#REF!</definedName>
    <definedName name="segments" localSheetId="33">#REF!</definedName>
    <definedName name="segments" localSheetId="34">#REF!</definedName>
    <definedName name="segments" localSheetId="30">#REF!</definedName>
    <definedName name="segments" localSheetId="53">#REF!</definedName>
    <definedName name="segments" localSheetId="26">#REF!</definedName>
    <definedName name="segments" localSheetId="36">#REF!</definedName>
    <definedName name="segments" localSheetId="37">#REF!</definedName>
    <definedName name="segments" localSheetId="56">#REF!</definedName>
    <definedName name="segments" localSheetId="4">#REF!</definedName>
    <definedName name="segments" localSheetId="5">#REF!</definedName>
    <definedName name="segments" localSheetId="16">#REF!</definedName>
    <definedName name="segments" localSheetId="31">#REF!</definedName>
    <definedName name="segments" localSheetId="32">#REF!</definedName>
    <definedName name="segments" localSheetId="29">#REF!</definedName>
    <definedName name="segments" localSheetId="54">#REF!</definedName>
    <definedName name="segments" localSheetId="38">#REF!</definedName>
    <definedName name="segments" localSheetId="7">#REF!</definedName>
    <definedName name="segments" localSheetId="8">#REF!</definedName>
    <definedName name="segments" localSheetId="6">#REF!</definedName>
    <definedName name="segments" localSheetId="9">#REF!</definedName>
    <definedName name="segments" localSheetId="35">#REF!</definedName>
    <definedName name="segments">#REF!</definedName>
    <definedName name="SEK_1.kv." localSheetId="40">#REF!</definedName>
    <definedName name="SEK_1.kv." localSheetId="18">#REF!</definedName>
    <definedName name="SEK_1.kv." localSheetId="12">#REF!</definedName>
    <definedName name="SEK_1.kv." localSheetId="33">#REF!</definedName>
    <definedName name="SEK_1.kv." localSheetId="34">#REF!</definedName>
    <definedName name="SEK_1.kv." localSheetId="30">#REF!</definedName>
    <definedName name="SEK_1.kv." localSheetId="53">#REF!</definedName>
    <definedName name="SEK_1.kv." localSheetId="26">#REF!</definedName>
    <definedName name="SEK_1.kv." localSheetId="36">#REF!</definedName>
    <definedName name="SEK_1.kv." localSheetId="37">#REF!</definedName>
    <definedName name="SEK_1.kv." localSheetId="56">#REF!</definedName>
    <definedName name="SEK_1.kv." localSheetId="4">#REF!</definedName>
    <definedName name="SEK_1.kv." localSheetId="5">#REF!</definedName>
    <definedName name="SEK_1.kv." localSheetId="16">#REF!</definedName>
    <definedName name="SEK_1.kv." localSheetId="31">#REF!</definedName>
    <definedName name="SEK_1.kv." localSheetId="32">#REF!</definedName>
    <definedName name="SEK_1.kv." localSheetId="29">#REF!</definedName>
    <definedName name="SEK_1.kv." localSheetId="54">#REF!</definedName>
    <definedName name="SEK_1.kv." localSheetId="38">#REF!</definedName>
    <definedName name="SEK_1.kv." localSheetId="7">#REF!</definedName>
    <definedName name="SEK_1.kv." localSheetId="8">#REF!</definedName>
    <definedName name="SEK_1.kv." localSheetId="6">#REF!</definedName>
    <definedName name="SEK_1.kv." localSheetId="9">#REF!</definedName>
    <definedName name="SEK_1.kv." localSheetId="35">#REF!</definedName>
    <definedName name="SEK_1.kv.">#REF!</definedName>
    <definedName name="SEK_2.kv." localSheetId="40">#REF!</definedName>
    <definedName name="SEK_2.kv." localSheetId="18">#REF!</definedName>
    <definedName name="SEK_2.kv." localSheetId="12">#REF!</definedName>
    <definedName name="SEK_2.kv." localSheetId="33">#REF!</definedName>
    <definedName name="SEK_2.kv." localSheetId="34">#REF!</definedName>
    <definedName name="SEK_2.kv." localSheetId="30">#REF!</definedName>
    <definedName name="SEK_2.kv." localSheetId="53">#REF!</definedName>
    <definedName name="SEK_2.kv." localSheetId="26">#REF!</definedName>
    <definedName name="SEK_2.kv." localSheetId="36">#REF!</definedName>
    <definedName name="SEK_2.kv." localSheetId="37">#REF!</definedName>
    <definedName name="SEK_2.kv." localSheetId="56">#REF!</definedName>
    <definedName name="SEK_2.kv." localSheetId="4">#REF!</definedName>
    <definedName name="SEK_2.kv." localSheetId="5">#REF!</definedName>
    <definedName name="SEK_2.kv." localSheetId="16">#REF!</definedName>
    <definedName name="SEK_2.kv." localSheetId="31">#REF!</definedName>
    <definedName name="SEK_2.kv." localSheetId="32">#REF!</definedName>
    <definedName name="SEK_2.kv." localSheetId="29">#REF!</definedName>
    <definedName name="SEK_2.kv." localSheetId="54">#REF!</definedName>
    <definedName name="SEK_2.kv." localSheetId="38">#REF!</definedName>
    <definedName name="SEK_2.kv." localSheetId="7">#REF!</definedName>
    <definedName name="SEK_2.kv." localSheetId="8">#REF!</definedName>
    <definedName name="SEK_2.kv." localSheetId="6">#REF!</definedName>
    <definedName name="SEK_2.kv." localSheetId="9">#REF!</definedName>
    <definedName name="SEK_2.kv." localSheetId="35">#REF!</definedName>
    <definedName name="SEK_2.kv.">#REF!</definedName>
    <definedName name="SEK_3.kv." localSheetId="40">#REF!</definedName>
    <definedName name="SEK_3.kv." localSheetId="18">#REF!</definedName>
    <definedName name="SEK_3.kv." localSheetId="12">#REF!</definedName>
    <definedName name="SEK_3.kv." localSheetId="33">#REF!</definedName>
    <definedName name="SEK_3.kv." localSheetId="34">#REF!</definedName>
    <definedName name="SEK_3.kv." localSheetId="30">#REF!</definedName>
    <definedName name="SEK_3.kv." localSheetId="53">#REF!</definedName>
    <definedName name="SEK_3.kv." localSheetId="26">#REF!</definedName>
    <definedName name="SEK_3.kv." localSheetId="36">#REF!</definedName>
    <definedName name="SEK_3.kv." localSheetId="37">#REF!</definedName>
    <definedName name="SEK_3.kv." localSheetId="56">#REF!</definedName>
    <definedName name="SEK_3.kv." localSheetId="4">#REF!</definedName>
    <definedName name="SEK_3.kv." localSheetId="5">#REF!</definedName>
    <definedName name="SEK_3.kv." localSheetId="16">#REF!</definedName>
    <definedName name="SEK_3.kv." localSheetId="31">#REF!</definedName>
    <definedName name="SEK_3.kv." localSheetId="32">#REF!</definedName>
    <definedName name="SEK_3.kv." localSheetId="29">#REF!</definedName>
    <definedName name="SEK_3.kv." localSheetId="54">#REF!</definedName>
    <definedName name="SEK_3.kv." localSheetId="38">#REF!</definedName>
    <definedName name="SEK_3.kv." localSheetId="7">#REF!</definedName>
    <definedName name="SEK_3.kv." localSheetId="8">#REF!</definedName>
    <definedName name="SEK_3.kv." localSheetId="6">#REF!</definedName>
    <definedName name="SEK_3.kv." localSheetId="9">#REF!</definedName>
    <definedName name="SEK_3.kv." localSheetId="35">#REF!</definedName>
    <definedName name="SEK_3.kv.">#REF!</definedName>
    <definedName name="SEK_30.06." localSheetId="40">#REF!</definedName>
    <definedName name="SEK_30.06." localSheetId="18">#REF!</definedName>
    <definedName name="SEK_30.06." localSheetId="12">#REF!</definedName>
    <definedName name="SEK_30.06." localSheetId="33">#REF!</definedName>
    <definedName name="SEK_30.06." localSheetId="34">#REF!</definedName>
    <definedName name="SEK_30.06." localSheetId="30">#REF!</definedName>
    <definedName name="SEK_30.06." localSheetId="53">#REF!</definedName>
    <definedName name="SEK_30.06." localSheetId="26">#REF!</definedName>
    <definedName name="SEK_30.06." localSheetId="36">#REF!</definedName>
    <definedName name="SEK_30.06." localSheetId="37">#REF!</definedName>
    <definedName name="SEK_30.06." localSheetId="56">#REF!</definedName>
    <definedName name="SEK_30.06." localSheetId="4">#REF!</definedName>
    <definedName name="SEK_30.06." localSheetId="5">#REF!</definedName>
    <definedName name="SEK_30.06." localSheetId="16">#REF!</definedName>
    <definedName name="SEK_30.06." localSheetId="31">#REF!</definedName>
    <definedName name="SEK_30.06." localSheetId="32">#REF!</definedName>
    <definedName name="SEK_30.06." localSheetId="29">#REF!</definedName>
    <definedName name="SEK_30.06." localSheetId="54">#REF!</definedName>
    <definedName name="SEK_30.06." localSheetId="38">#REF!</definedName>
    <definedName name="SEK_30.06." localSheetId="7">#REF!</definedName>
    <definedName name="SEK_30.06." localSheetId="8">#REF!</definedName>
    <definedName name="SEK_30.06." localSheetId="6">#REF!</definedName>
    <definedName name="SEK_30.06." localSheetId="9">#REF!</definedName>
    <definedName name="SEK_30.06." localSheetId="35">#REF!</definedName>
    <definedName name="SEK_30.06.">#REF!</definedName>
    <definedName name="SEK_30.09." localSheetId="40">#REF!</definedName>
    <definedName name="SEK_30.09." localSheetId="18">#REF!</definedName>
    <definedName name="SEK_30.09." localSheetId="12">#REF!</definedName>
    <definedName name="SEK_30.09." localSheetId="33">#REF!</definedName>
    <definedName name="SEK_30.09." localSheetId="34">#REF!</definedName>
    <definedName name="SEK_30.09." localSheetId="30">#REF!</definedName>
    <definedName name="SEK_30.09." localSheetId="53">#REF!</definedName>
    <definedName name="SEK_30.09." localSheetId="26">#REF!</definedName>
    <definedName name="SEK_30.09." localSheetId="36">#REF!</definedName>
    <definedName name="SEK_30.09." localSheetId="37">#REF!</definedName>
    <definedName name="SEK_30.09." localSheetId="56">#REF!</definedName>
    <definedName name="SEK_30.09." localSheetId="4">#REF!</definedName>
    <definedName name="SEK_30.09." localSheetId="5">#REF!</definedName>
    <definedName name="SEK_30.09." localSheetId="16">#REF!</definedName>
    <definedName name="SEK_30.09." localSheetId="31">#REF!</definedName>
    <definedName name="SEK_30.09." localSheetId="32">#REF!</definedName>
    <definedName name="SEK_30.09." localSheetId="29">#REF!</definedName>
    <definedName name="SEK_30.09." localSheetId="54">#REF!</definedName>
    <definedName name="SEK_30.09." localSheetId="38">#REF!</definedName>
    <definedName name="SEK_30.09." localSheetId="7">#REF!</definedName>
    <definedName name="SEK_30.09." localSheetId="8">#REF!</definedName>
    <definedName name="SEK_30.09." localSheetId="6">#REF!</definedName>
    <definedName name="SEK_30.09." localSheetId="9">#REF!</definedName>
    <definedName name="SEK_30.09." localSheetId="35">#REF!</definedName>
    <definedName name="SEK_30.09.">#REF!</definedName>
    <definedName name="SEK_31.03." localSheetId="40">#REF!</definedName>
    <definedName name="SEK_31.03." localSheetId="18">#REF!</definedName>
    <definedName name="SEK_31.03." localSheetId="12">#REF!</definedName>
    <definedName name="SEK_31.03." localSheetId="33">#REF!</definedName>
    <definedName name="SEK_31.03." localSheetId="34">#REF!</definedName>
    <definedName name="SEK_31.03." localSheetId="30">#REF!</definedName>
    <definedName name="SEK_31.03." localSheetId="53">#REF!</definedName>
    <definedName name="SEK_31.03." localSheetId="26">#REF!</definedName>
    <definedName name="SEK_31.03." localSheetId="36">#REF!</definedName>
    <definedName name="SEK_31.03." localSheetId="37">#REF!</definedName>
    <definedName name="SEK_31.03." localSheetId="56">#REF!</definedName>
    <definedName name="SEK_31.03." localSheetId="4">#REF!</definedName>
    <definedName name="SEK_31.03." localSheetId="5">#REF!</definedName>
    <definedName name="SEK_31.03." localSheetId="16">#REF!</definedName>
    <definedName name="SEK_31.03." localSheetId="31">#REF!</definedName>
    <definedName name="SEK_31.03." localSheetId="32">#REF!</definedName>
    <definedName name="SEK_31.03." localSheetId="29">#REF!</definedName>
    <definedName name="SEK_31.03." localSheetId="54">#REF!</definedName>
    <definedName name="SEK_31.03." localSheetId="38">#REF!</definedName>
    <definedName name="SEK_31.03." localSheetId="7">#REF!</definedName>
    <definedName name="SEK_31.03." localSheetId="8">#REF!</definedName>
    <definedName name="SEK_31.03." localSheetId="6">#REF!</definedName>
    <definedName name="SEK_31.03." localSheetId="9">#REF!</definedName>
    <definedName name="SEK_31.03." localSheetId="35">#REF!</definedName>
    <definedName name="SEK_31.03.">#REF!</definedName>
    <definedName name="SEK_4.kv." localSheetId="40">#REF!</definedName>
    <definedName name="SEK_4.kv." localSheetId="18">#REF!</definedName>
    <definedName name="SEK_4.kv." localSheetId="12">#REF!</definedName>
    <definedName name="SEK_4.kv." localSheetId="33">#REF!</definedName>
    <definedName name="SEK_4.kv." localSheetId="34">#REF!</definedName>
    <definedName name="SEK_4.kv." localSheetId="30">#REF!</definedName>
    <definedName name="SEK_4.kv." localSheetId="53">#REF!</definedName>
    <definedName name="SEK_4.kv." localSheetId="26">#REF!</definedName>
    <definedName name="SEK_4.kv." localSheetId="36">#REF!</definedName>
    <definedName name="SEK_4.kv." localSheetId="37">#REF!</definedName>
    <definedName name="SEK_4.kv." localSheetId="56">#REF!</definedName>
    <definedName name="SEK_4.kv." localSheetId="4">#REF!</definedName>
    <definedName name="SEK_4.kv." localSheetId="5">#REF!</definedName>
    <definedName name="SEK_4.kv." localSheetId="16">#REF!</definedName>
    <definedName name="SEK_4.kv." localSheetId="31">#REF!</definedName>
    <definedName name="SEK_4.kv." localSheetId="32">#REF!</definedName>
    <definedName name="SEK_4.kv." localSheetId="29">#REF!</definedName>
    <definedName name="SEK_4.kv." localSheetId="54">#REF!</definedName>
    <definedName name="SEK_4.kv." localSheetId="38">#REF!</definedName>
    <definedName name="SEK_4.kv." localSheetId="7">#REF!</definedName>
    <definedName name="SEK_4.kv." localSheetId="8">#REF!</definedName>
    <definedName name="SEK_4.kv." localSheetId="6">#REF!</definedName>
    <definedName name="SEK_4.kv." localSheetId="9">#REF!</definedName>
    <definedName name="SEK_4.kv." localSheetId="35">#REF!</definedName>
    <definedName name="SEK_4.kv.">#REF!</definedName>
    <definedName name="SEK_Primo" localSheetId="40">#REF!</definedName>
    <definedName name="SEK_Primo" localSheetId="18">#REF!</definedName>
    <definedName name="SEK_Primo" localSheetId="12">#REF!</definedName>
    <definedName name="SEK_Primo" localSheetId="33">#REF!</definedName>
    <definedName name="SEK_Primo" localSheetId="34">#REF!</definedName>
    <definedName name="SEK_Primo" localSheetId="30">#REF!</definedName>
    <definedName name="SEK_Primo" localSheetId="53">#REF!</definedName>
    <definedName name="SEK_Primo" localSheetId="26">#REF!</definedName>
    <definedName name="SEK_Primo" localSheetId="36">#REF!</definedName>
    <definedName name="SEK_Primo" localSheetId="37">#REF!</definedName>
    <definedName name="SEK_Primo" localSheetId="56">#REF!</definedName>
    <definedName name="SEK_Primo" localSheetId="4">#REF!</definedName>
    <definedName name="SEK_Primo" localSheetId="5">#REF!</definedName>
    <definedName name="SEK_Primo" localSheetId="16">#REF!</definedName>
    <definedName name="SEK_Primo" localSheetId="31">#REF!</definedName>
    <definedName name="SEK_Primo" localSheetId="32">#REF!</definedName>
    <definedName name="SEK_Primo" localSheetId="29">#REF!</definedName>
    <definedName name="SEK_Primo" localSheetId="54">#REF!</definedName>
    <definedName name="SEK_Primo" localSheetId="38">#REF!</definedName>
    <definedName name="SEK_Primo" localSheetId="7">#REF!</definedName>
    <definedName name="SEK_Primo" localSheetId="8">#REF!</definedName>
    <definedName name="SEK_Primo" localSheetId="6">#REF!</definedName>
    <definedName name="SEK_Primo" localSheetId="9">#REF!</definedName>
    <definedName name="SEK_Primo" localSheetId="35">#REF!</definedName>
    <definedName name="SEK_Primo">#REF!</definedName>
    <definedName name="SEK_Ultimo" localSheetId="40">#REF!</definedName>
    <definedName name="SEK_Ultimo" localSheetId="18">#REF!</definedName>
    <definedName name="SEK_Ultimo" localSheetId="12">#REF!</definedName>
    <definedName name="SEK_Ultimo" localSheetId="33">#REF!</definedName>
    <definedName name="SEK_Ultimo" localSheetId="34">#REF!</definedName>
    <definedName name="SEK_Ultimo" localSheetId="30">#REF!</definedName>
    <definedName name="SEK_Ultimo" localSheetId="53">#REF!</definedName>
    <definedName name="SEK_Ultimo" localSheetId="26">#REF!</definedName>
    <definedName name="SEK_Ultimo" localSheetId="36">#REF!</definedName>
    <definedName name="SEK_Ultimo" localSheetId="37">#REF!</definedName>
    <definedName name="SEK_Ultimo" localSheetId="56">#REF!</definedName>
    <definedName name="SEK_Ultimo" localSheetId="4">#REF!</definedName>
    <definedName name="SEK_Ultimo" localSheetId="5">#REF!</definedName>
    <definedName name="SEK_Ultimo" localSheetId="16">#REF!</definedName>
    <definedName name="SEK_Ultimo" localSheetId="31">#REF!</definedName>
    <definedName name="SEK_Ultimo" localSheetId="32">#REF!</definedName>
    <definedName name="SEK_Ultimo" localSheetId="29">#REF!</definedName>
    <definedName name="SEK_Ultimo" localSheetId="54">#REF!</definedName>
    <definedName name="SEK_Ultimo" localSheetId="38">#REF!</definedName>
    <definedName name="SEK_Ultimo" localSheetId="7">#REF!</definedName>
    <definedName name="SEK_Ultimo" localSheetId="8">#REF!</definedName>
    <definedName name="SEK_Ultimo" localSheetId="6">#REF!</definedName>
    <definedName name="SEK_Ultimo" localSheetId="9">#REF!</definedName>
    <definedName name="SEK_Ultimo" localSheetId="35">#REF!</definedName>
    <definedName name="SEK_Ultimo">#REF!</definedName>
    <definedName name="SekLastYear" localSheetId="40">[32]Valutakurser!$E$10</definedName>
    <definedName name="SekLastYear" localSheetId="33">[33]Valutakurser!$E$10</definedName>
    <definedName name="SekLastYear" localSheetId="34">[33]Valutakurser!$E$10</definedName>
    <definedName name="SekLastYear" localSheetId="30">[33]Valutakurser!$E$10</definedName>
    <definedName name="SekLastYear" localSheetId="53">[33]Valutakurser!$E$10</definedName>
    <definedName name="SekLastYear" localSheetId="36">[33]Valutakurser!$E$10</definedName>
    <definedName name="SekLastYear" localSheetId="37">[32]Valutakurser!$E$10</definedName>
    <definedName name="SekLastYear" localSheetId="56">[34]Valutakurser!$E$10</definedName>
    <definedName name="SekLastYear" localSheetId="31">[33]Valutakurser!$E$10</definedName>
    <definedName name="SekLastYear" localSheetId="32">[33]Valutakurser!$E$10</definedName>
    <definedName name="SekLastYear" localSheetId="29">[33]Valutakurser!$E$10</definedName>
    <definedName name="SekLastYear" localSheetId="54">[114]Valutakurser!$E$10</definedName>
    <definedName name="SekLastYear" localSheetId="7">[35]Valutakurser!$E$10</definedName>
    <definedName name="SekLastYear" localSheetId="8">[35]Valutakurser!$E$10</definedName>
    <definedName name="SekLastYear" localSheetId="6">[35]Valutakurser!$E$10</definedName>
    <definedName name="SekLastYear" localSheetId="35">[33]Valutakurser!$E$10</definedName>
    <definedName name="SekLastYear">[36]Valutakurser!$E$10</definedName>
    <definedName name="SEKm" localSheetId="40">#REF!</definedName>
    <definedName name="SEKm" localSheetId="18">#REF!</definedName>
    <definedName name="SEKm" localSheetId="12">#REF!</definedName>
    <definedName name="SEKm" localSheetId="33">#REF!</definedName>
    <definedName name="SEKm" localSheetId="34">#REF!</definedName>
    <definedName name="SEKm" localSheetId="30">#REF!</definedName>
    <definedName name="SEKm" localSheetId="53">#REF!</definedName>
    <definedName name="SEKm" localSheetId="26">#REF!</definedName>
    <definedName name="SEKm" localSheetId="36">#REF!</definedName>
    <definedName name="SEKm" localSheetId="37">#REF!</definedName>
    <definedName name="SEKm" localSheetId="56">#REF!</definedName>
    <definedName name="SEKm" localSheetId="4">#REF!</definedName>
    <definedName name="SEKm" localSheetId="5">#REF!</definedName>
    <definedName name="SEKm" localSheetId="16">#REF!</definedName>
    <definedName name="SEKm" localSheetId="31">#REF!</definedName>
    <definedName name="SEKm" localSheetId="32">#REF!</definedName>
    <definedName name="SEKm" localSheetId="29">#REF!</definedName>
    <definedName name="SEKm" localSheetId="54">#REF!</definedName>
    <definedName name="SEKm" localSheetId="38">#REF!</definedName>
    <definedName name="SEKm" localSheetId="7">#REF!</definedName>
    <definedName name="SEKm" localSheetId="8">#REF!</definedName>
    <definedName name="SEKm" localSheetId="6">#REF!</definedName>
    <definedName name="SEKm" localSheetId="9">#REF!</definedName>
    <definedName name="SEKm" localSheetId="35">#REF!</definedName>
    <definedName name="SEKm">#REF!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18" hidden="1">{"5 * utfall + budget",#N/A,FALSE,"T-0298";"5 * bolag",#N/A,FALSE,"T-0298";"Unibank, utfall alla",#N/A,FALSE,"T-0298";#N/A,#N/A,FALSE,"Koncernskulder";#N/A,#N/A,FALSE,"Koncernfakturering"}</definedName>
    <definedName name="sg" localSheetId="48" hidden="1">{"5 * utfall + budget",#N/A,FALSE,"T-0298";"5 * bolag",#N/A,FALSE,"T-0298";"Unibank, utfall alla",#N/A,FALSE,"T-0298";#N/A,#N/A,FALSE,"Koncernskulder";#N/A,#N/A,FALSE,"Koncernfakturering"}</definedName>
    <definedName name="sg" localSheetId="12" hidden="1">{"5 * utfall + budget",#N/A,FALSE,"T-0298";"5 * bolag",#N/A,FALSE,"T-0298";"Unibank, utfall alla",#N/A,FALSE,"T-0298";#N/A,#N/A,FALSE,"Koncernskulder";#N/A,#N/A,FALSE,"Koncernfakturering"}</definedName>
    <definedName name="sg" localSheetId="1" hidden="1">{"5 * utfall + budget",#N/A,FALSE,"T-0298";"5 * bolag",#N/A,FALSE,"T-0298";"Unibank, utfall alla",#N/A,FALSE,"T-0298";#N/A,#N/A,FALSE,"Koncernskulder";#N/A,#N/A,FALSE,"Koncernfakturering"}</definedName>
    <definedName name="sg" localSheetId="33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0" hidden="1">{"5 * utfall + budget",#N/A,FALSE,"T-0298";"5 * bolag",#N/A,FALSE,"T-0298";"Unibank, utfall alla",#N/A,FALSE,"T-0298";#N/A,#N/A,FALSE,"Koncernskulder";#N/A,#N/A,FALSE,"Koncernfakturering"}</definedName>
    <definedName name="sg" localSheetId="53" hidden="1">{"5 * utfall + budget",#N/A,FALSE,"T-0298";"5 * bolag",#N/A,FALSE,"T-0298";"Unibank, utfall alla",#N/A,FALSE,"T-0298";#N/A,#N/A,FALSE,"Koncernskulder";#N/A,#N/A,FALSE,"Koncernfakturering"}</definedName>
    <definedName name="sg" localSheetId="26" hidden="1">{"5 * utfall + budget",#N/A,FALSE,"T-0298";"5 * bolag",#N/A,FALSE,"T-0298";"Unibank, utfall alla",#N/A,FALSE,"T-0298";#N/A,#N/A,FALSE,"Koncernskulder";#N/A,#N/A,FALSE,"Koncernfakturering"}</definedName>
    <definedName name="sg" localSheetId="36" hidden="1">{"5 * utfall + budget",#N/A,FALSE,"T-0298";"5 * bolag",#N/A,FALSE,"T-0298";"Unibank, utfall alla",#N/A,FALSE,"T-0298";#N/A,#N/A,FALSE,"Koncernskulder";#N/A,#N/A,FALSE,"Koncernfakturering"}</definedName>
    <definedName name="sg" localSheetId="37" hidden="1">{"5 * utfall + budget",#N/A,FALSE,"T-0298";"5 * bolag",#N/A,FALSE,"T-0298";"Unibank, utfall alla",#N/A,FALSE,"T-0298";#N/A,#N/A,FALSE,"Koncernskulder";#N/A,#N/A,FALSE,"Koncernfakturering"}</definedName>
    <definedName name="sg" localSheetId="56" hidden="1">{"5 * utfall + budget",#N/A,FALSE,"T-0298";"5 * bolag",#N/A,FALSE,"T-0298";"Unibank, utfall alla",#N/A,FALSE,"T-0298";#N/A,#N/A,FALSE,"Koncernskulder";#N/A,#N/A,FALSE,"Koncernfakturering"}</definedName>
    <definedName name="sg" localSheetId="4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31" hidden="1">{"5 * utfall + budget",#N/A,FALSE,"T-0298";"5 * bolag",#N/A,FALSE,"T-0298";"Unibank, utfall alla",#N/A,FALSE,"T-0298";#N/A,#N/A,FALSE,"Koncernskulder";#N/A,#N/A,FALSE,"Koncernfakturering"}</definedName>
    <definedName name="sg" localSheetId="32" hidden="1">{"5 * utfall + budget",#N/A,FALSE,"T-0298";"5 * bolag",#N/A,FALSE,"T-0298";"Unibank, utfall alla",#N/A,FALSE,"T-0298";#N/A,#N/A,FALSE,"Koncernskulder";#N/A,#N/A,FALSE,"Koncernfakturering"}</definedName>
    <definedName name="sg" localSheetId="29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38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41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35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40">#REF!</definedName>
    <definedName name="shareholder" localSheetId="18">#REF!</definedName>
    <definedName name="shareholder" localSheetId="12">#REF!</definedName>
    <definedName name="shareholder" localSheetId="33">#REF!</definedName>
    <definedName name="shareholder" localSheetId="34">#REF!</definedName>
    <definedName name="shareholder" localSheetId="30">#REF!</definedName>
    <definedName name="shareholder" localSheetId="53">#REF!</definedName>
    <definedName name="shareholder" localSheetId="26">#REF!</definedName>
    <definedName name="shareholder" localSheetId="36">#REF!</definedName>
    <definedName name="shareholder" localSheetId="37">#REF!</definedName>
    <definedName name="shareholder" localSheetId="56">#REF!</definedName>
    <definedName name="shareholder" localSheetId="4">#REF!</definedName>
    <definedName name="shareholder" localSheetId="5">#REF!</definedName>
    <definedName name="shareholder" localSheetId="16">#REF!</definedName>
    <definedName name="shareholder" localSheetId="31">#REF!</definedName>
    <definedName name="shareholder" localSheetId="32">#REF!</definedName>
    <definedName name="shareholder" localSheetId="29">#REF!</definedName>
    <definedName name="shareholder" localSheetId="54">#REF!</definedName>
    <definedName name="shareholder" localSheetId="38">#REF!</definedName>
    <definedName name="shareholder" localSheetId="7">#REF!</definedName>
    <definedName name="shareholder" localSheetId="8">#REF!</definedName>
    <definedName name="shareholder" localSheetId="6">#REF!</definedName>
    <definedName name="shareholder" localSheetId="9">#REF!</definedName>
    <definedName name="shareholder" localSheetId="35">#REF!</definedName>
    <definedName name="shareholder">#REF!</definedName>
    <definedName name="Shipping" localSheetId="40">#REF!</definedName>
    <definedName name="Shipping" localSheetId="18">#REF!</definedName>
    <definedName name="Shipping" localSheetId="12">#REF!</definedName>
    <definedName name="Shipping" localSheetId="33">#REF!</definedName>
    <definedName name="Shipping" localSheetId="34">#REF!</definedName>
    <definedName name="Shipping" localSheetId="30">#REF!</definedName>
    <definedName name="Shipping" localSheetId="53">#REF!</definedName>
    <definedName name="Shipping" localSheetId="26">#REF!</definedName>
    <definedName name="Shipping" localSheetId="36">#REF!</definedName>
    <definedName name="Shipping" localSheetId="37">#REF!</definedName>
    <definedName name="Shipping" localSheetId="56">#REF!</definedName>
    <definedName name="Shipping" localSheetId="4">#REF!</definedName>
    <definedName name="Shipping" localSheetId="5">#REF!</definedName>
    <definedName name="Shipping" localSheetId="16">#REF!</definedName>
    <definedName name="Shipping" localSheetId="31">#REF!</definedName>
    <definedName name="Shipping" localSheetId="32">#REF!</definedName>
    <definedName name="Shipping" localSheetId="29">#REF!</definedName>
    <definedName name="Shipping" localSheetId="54">#REF!</definedName>
    <definedName name="Shipping" localSheetId="38">#REF!</definedName>
    <definedName name="Shipping" localSheetId="7">#REF!</definedName>
    <definedName name="Shipping" localSheetId="8">#REF!</definedName>
    <definedName name="Shipping" localSheetId="6">#REF!</definedName>
    <definedName name="Shipping" localSheetId="9">#REF!</definedName>
    <definedName name="Shipping" localSheetId="35">#REF!</definedName>
    <definedName name="Shipping">#REF!</definedName>
    <definedName name="SOSI" localSheetId="40">#REF!</definedName>
    <definedName name="SOSI" localSheetId="18">#REF!</definedName>
    <definedName name="SOSI" localSheetId="12">#REF!</definedName>
    <definedName name="SOSI" localSheetId="33">#REF!</definedName>
    <definedName name="SOSI" localSheetId="34">#REF!</definedName>
    <definedName name="SOSI" localSheetId="30">#REF!</definedName>
    <definedName name="SOSI" localSheetId="53">#REF!</definedName>
    <definedName name="SOSI" localSheetId="26">#REF!</definedName>
    <definedName name="SOSI" localSheetId="36">#REF!</definedName>
    <definedName name="SOSI" localSheetId="37">#REF!</definedName>
    <definedName name="SOSI" localSheetId="56">#REF!</definedName>
    <definedName name="SOSI" localSheetId="4">#REF!</definedName>
    <definedName name="SOSI" localSheetId="5">#REF!</definedName>
    <definedName name="SOSI" localSheetId="16">#REF!</definedName>
    <definedName name="SOSI" localSheetId="31">#REF!</definedName>
    <definedName name="SOSI" localSheetId="32">#REF!</definedName>
    <definedName name="SOSI" localSheetId="29">#REF!</definedName>
    <definedName name="SOSI" localSheetId="54">#REF!</definedName>
    <definedName name="SOSI" localSheetId="38">#REF!</definedName>
    <definedName name="SOSI" localSheetId="7">#REF!</definedName>
    <definedName name="SOSI" localSheetId="8">#REF!</definedName>
    <definedName name="SOSI" localSheetId="6">#REF!</definedName>
    <definedName name="SOSI" localSheetId="9">#REF!</definedName>
    <definedName name="SOSI" localSheetId="35">#REF!</definedName>
    <definedName name="SOSI">#REF!</definedName>
    <definedName name="Source_file" localSheetId="40">[48]Sheet1!$B$4</definedName>
    <definedName name="Source_file" localSheetId="33">[49]Sheet1!$B$4</definedName>
    <definedName name="Source_file" localSheetId="34">[49]Sheet1!$B$4</definedName>
    <definedName name="Source_file" localSheetId="30">[49]Sheet1!$B$4</definedName>
    <definedName name="Source_file" localSheetId="53">[49]Sheet1!$B$4</definedName>
    <definedName name="Source_file" localSheetId="36">[49]Sheet1!$B$4</definedName>
    <definedName name="Source_file" localSheetId="37">[48]Sheet1!$B$4</definedName>
    <definedName name="Source_file" localSheetId="56">[50]Sheet1!$B$4</definedName>
    <definedName name="Source_file" localSheetId="31">[49]Sheet1!$B$4</definedName>
    <definedName name="Source_file" localSheetId="32">[49]Sheet1!$B$4</definedName>
    <definedName name="Source_file" localSheetId="29">[49]Sheet1!$B$4</definedName>
    <definedName name="Source_file" localSheetId="54">[117]Sheet1!$B$4</definedName>
    <definedName name="Source_file" localSheetId="7">[51]Sheet1!$B$4</definedName>
    <definedName name="Source_file" localSheetId="8">[51]Sheet1!$B$4</definedName>
    <definedName name="Source_file" localSheetId="6">[51]Sheet1!$B$4</definedName>
    <definedName name="Source_file" localSheetId="35">[49]Sheet1!$B$4</definedName>
    <definedName name="Source_file">[52]Sheet1!$B$4</definedName>
    <definedName name="start" localSheetId="40">#REF!</definedName>
    <definedName name="start" localSheetId="18">#REF!</definedName>
    <definedName name="start" localSheetId="12">#REF!</definedName>
    <definedName name="start" localSheetId="33">#REF!</definedName>
    <definedName name="start" localSheetId="34">#REF!</definedName>
    <definedName name="start" localSheetId="30">#REF!</definedName>
    <definedName name="start" localSheetId="53">#REF!</definedName>
    <definedName name="start" localSheetId="26">#REF!</definedName>
    <definedName name="start" localSheetId="36">#REF!</definedName>
    <definedName name="start" localSheetId="37">#REF!</definedName>
    <definedName name="start" localSheetId="56">#REF!</definedName>
    <definedName name="start" localSheetId="4">#REF!</definedName>
    <definedName name="start" localSheetId="5">#REF!</definedName>
    <definedName name="start" localSheetId="16">#REF!</definedName>
    <definedName name="start" localSheetId="31">#REF!</definedName>
    <definedName name="start" localSheetId="32">#REF!</definedName>
    <definedName name="start" localSheetId="29">#REF!</definedName>
    <definedName name="start" localSheetId="54">#REF!</definedName>
    <definedName name="start" localSheetId="38">#REF!</definedName>
    <definedName name="start" localSheetId="7">#REF!</definedName>
    <definedName name="start" localSheetId="8">#REF!</definedName>
    <definedName name="start" localSheetId="6">#REF!</definedName>
    <definedName name="start" localSheetId="9">#REF!</definedName>
    <definedName name="start" localSheetId="35">#REF!</definedName>
    <definedName name="start">#REF!</definedName>
    <definedName name="statutory" localSheetId="40">#REF!</definedName>
    <definedName name="statutory" localSheetId="18">#REF!</definedName>
    <definedName name="statutory" localSheetId="12">#REF!</definedName>
    <definedName name="statutory" localSheetId="33">#REF!</definedName>
    <definedName name="statutory" localSheetId="34">#REF!</definedName>
    <definedName name="statutory" localSheetId="30">#REF!</definedName>
    <definedName name="statutory" localSheetId="53">#REF!</definedName>
    <definedName name="statutory" localSheetId="26">#REF!</definedName>
    <definedName name="statutory" localSheetId="36">#REF!</definedName>
    <definedName name="statutory" localSheetId="37">#REF!</definedName>
    <definedName name="statutory" localSheetId="56">#REF!</definedName>
    <definedName name="statutory" localSheetId="4">#REF!</definedName>
    <definedName name="statutory" localSheetId="5">#REF!</definedName>
    <definedName name="statutory" localSheetId="16">#REF!</definedName>
    <definedName name="statutory" localSheetId="31">#REF!</definedName>
    <definedName name="statutory" localSheetId="32">#REF!</definedName>
    <definedName name="statutory" localSheetId="29">#REF!</definedName>
    <definedName name="statutory" localSheetId="54">#REF!</definedName>
    <definedName name="statutory" localSheetId="38">#REF!</definedName>
    <definedName name="statutory" localSheetId="7">#REF!</definedName>
    <definedName name="statutory" localSheetId="8">#REF!</definedName>
    <definedName name="statutory" localSheetId="6">#REF!</definedName>
    <definedName name="statutory" localSheetId="9">#REF!</definedName>
    <definedName name="statutory" localSheetId="35">#REF!</definedName>
    <definedName name="statutory">#REF!</definedName>
    <definedName name="Statutory_Income_Statement" localSheetId="40">#REF!</definedName>
    <definedName name="Statutory_Income_Statement" localSheetId="18">#REF!</definedName>
    <definedName name="Statutory_Income_Statement" localSheetId="12">#REF!</definedName>
    <definedName name="Statutory_Income_Statement" localSheetId="33">#REF!</definedName>
    <definedName name="Statutory_Income_Statement" localSheetId="34">#REF!</definedName>
    <definedName name="Statutory_Income_Statement" localSheetId="30">#REF!</definedName>
    <definedName name="Statutory_Income_Statement" localSheetId="53">#REF!</definedName>
    <definedName name="Statutory_Income_Statement" localSheetId="26">#REF!</definedName>
    <definedName name="Statutory_Income_Statement" localSheetId="36">#REF!</definedName>
    <definedName name="Statutory_Income_Statement" localSheetId="37">#REF!</definedName>
    <definedName name="Statutory_Income_Statement" localSheetId="56">#REF!</definedName>
    <definedName name="Statutory_Income_Statement" localSheetId="4">#REF!</definedName>
    <definedName name="Statutory_Income_Statement" localSheetId="5">#REF!</definedName>
    <definedName name="Statutory_Income_Statement" localSheetId="16">#REF!</definedName>
    <definedName name="Statutory_Income_Statement" localSheetId="31">#REF!</definedName>
    <definedName name="Statutory_Income_Statement" localSheetId="32">#REF!</definedName>
    <definedName name="Statutory_Income_Statement" localSheetId="29">#REF!</definedName>
    <definedName name="Statutory_Income_Statement" localSheetId="54">#REF!</definedName>
    <definedName name="Statutory_Income_Statement" localSheetId="38">#REF!</definedName>
    <definedName name="Statutory_Income_Statement" localSheetId="7">#REF!</definedName>
    <definedName name="Statutory_Income_Statement" localSheetId="8">#REF!</definedName>
    <definedName name="Statutory_Income_Statement" localSheetId="6">#REF!</definedName>
    <definedName name="Statutory_Income_Statement" localSheetId="9">#REF!</definedName>
    <definedName name="Statutory_Income_Statement" localSheetId="35">#REF!</definedName>
    <definedName name="Statutory_Income_Statement">#REF!</definedName>
    <definedName name="stop" localSheetId="40">#REF!</definedName>
    <definedName name="stop" localSheetId="18">#REF!</definedName>
    <definedName name="stop" localSheetId="12">#REF!</definedName>
    <definedName name="stop" localSheetId="33">#REF!</definedName>
    <definedName name="stop" localSheetId="34">#REF!</definedName>
    <definedName name="stop" localSheetId="30">#REF!</definedName>
    <definedName name="stop" localSheetId="53">#REF!</definedName>
    <definedName name="stop" localSheetId="26">#REF!</definedName>
    <definedName name="stop" localSheetId="36">#REF!</definedName>
    <definedName name="stop" localSheetId="37">#REF!</definedName>
    <definedName name="stop" localSheetId="56">#REF!</definedName>
    <definedName name="stop" localSheetId="4">#REF!</definedName>
    <definedName name="stop" localSheetId="5">#REF!</definedName>
    <definedName name="stop" localSheetId="16">#REF!</definedName>
    <definedName name="stop" localSheetId="31">#REF!</definedName>
    <definedName name="stop" localSheetId="32">#REF!</definedName>
    <definedName name="stop" localSheetId="29">#REF!</definedName>
    <definedName name="stop" localSheetId="54">#REF!</definedName>
    <definedName name="stop" localSheetId="38">#REF!</definedName>
    <definedName name="stop" localSheetId="7">#REF!</definedName>
    <definedName name="stop" localSheetId="8">#REF!</definedName>
    <definedName name="stop" localSheetId="6">#REF!</definedName>
    <definedName name="stop" localSheetId="9">#REF!</definedName>
    <definedName name="stop" localSheetId="35">#REF!</definedName>
    <definedName name="stop">#REF!</definedName>
    <definedName name="Sweden" localSheetId="40">[43]Sheet1!$C$20</definedName>
    <definedName name="Sweden" localSheetId="33">[44]Sheet1!$C$20</definedName>
    <definedName name="Sweden" localSheetId="34">[44]Sheet1!$C$20</definedName>
    <definedName name="Sweden" localSheetId="30">[44]Sheet1!$C$20</definedName>
    <definedName name="Sweden" localSheetId="53">[44]Sheet1!$C$20</definedName>
    <definedName name="Sweden" localSheetId="36">[44]Sheet1!$C$20</definedName>
    <definedName name="Sweden" localSheetId="37">[43]Sheet1!$C$20</definedName>
    <definedName name="Sweden" localSheetId="56">[45]Sheet1!$C$20</definedName>
    <definedName name="Sweden" localSheetId="31">[44]Sheet1!$C$20</definedName>
    <definedName name="Sweden" localSheetId="32">[44]Sheet1!$C$20</definedName>
    <definedName name="Sweden" localSheetId="29">[44]Sheet1!$C$20</definedName>
    <definedName name="Sweden" localSheetId="54">[116]Sheet1!$C$20</definedName>
    <definedName name="Sweden" localSheetId="7">[46]Sheet1!$C$20</definedName>
    <definedName name="Sweden" localSheetId="8">[46]Sheet1!$C$20</definedName>
    <definedName name="Sweden" localSheetId="6">[46]Sheet1!$C$20</definedName>
    <definedName name="Sweden" localSheetId="35">[44]Sheet1!$C$20</definedName>
    <definedName name="Sweden">[47]Sheet1!$C$20</definedName>
    <definedName name="TASESUOM" localSheetId="40">#REF!</definedName>
    <definedName name="TASESUOM" localSheetId="18">#REF!</definedName>
    <definedName name="TASESUOM" localSheetId="12">#REF!</definedName>
    <definedName name="TASESUOM" localSheetId="33">#REF!</definedName>
    <definedName name="TASESUOM" localSheetId="34">#REF!</definedName>
    <definedName name="TASESUOM" localSheetId="30">#REF!</definedName>
    <definedName name="TASESUOM" localSheetId="53">#REF!</definedName>
    <definedName name="TASESUOM" localSheetId="26">#REF!</definedName>
    <definedName name="TASESUOM" localSheetId="36">#REF!</definedName>
    <definedName name="TASESUOM" localSheetId="37">#REF!</definedName>
    <definedName name="TASESUOM" localSheetId="56">#REF!</definedName>
    <definedName name="TASESUOM" localSheetId="4">#REF!</definedName>
    <definedName name="TASESUOM" localSheetId="5">#REF!</definedName>
    <definedName name="TASESUOM" localSheetId="16">#REF!</definedName>
    <definedName name="TASESUOM" localSheetId="31">#REF!</definedName>
    <definedName name="TASESUOM" localSheetId="32">#REF!</definedName>
    <definedName name="TASESUOM" localSheetId="29">#REF!</definedName>
    <definedName name="TASESUOM" localSheetId="54">#REF!</definedName>
    <definedName name="TASESUOM" localSheetId="38">#REF!</definedName>
    <definedName name="TASESUOM" localSheetId="7">#REF!</definedName>
    <definedName name="TASESUOM" localSheetId="8">#REF!</definedName>
    <definedName name="TASESUOM" localSheetId="6">#REF!</definedName>
    <definedName name="TASESUOM" localSheetId="9">#REF!</definedName>
    <definedName name="TASESUOM" localSheetId="35">#REF!</definedName>
    <definedName name="TASESUOM">#REF!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18" hidden="1">{"5 * utfall + budget",#N/A,FALSE,"T-0298";"5 * bolag",#N/A,FALSE,"T-0298";"Unibank, utfall alla",#N/A,FALSE,"T-0298";#N/A,#N/A,FALSE,"Koncernskulder";#N/A,#N/A,FALSE,"Koncernfakturering"}</definedName>
    <definedName name="tfp" localSheetId="48" hidden="1">{"5 * utfall + budget",#N/A,FALSE,"T-0298";"5 * bolag",#N/A,FALSE,"T-0298";"Unibank, utfall alla",#N/A,FALSE,"T-0298";#N/A,#N/A,FALSE,"Koncernskulder";#N/A,#N/A,FALSE,"Koncernfakturering"}</definedName>
    <definedName name="tfp" localSheetId="12" hidden="1">{"5 * utfall + budget",#N/A,FALSE,"T-0298";"5 * bolag",#N/A,FALSE,"T-0298";"Unibank, utfall alla",#N/A,FALSE,"T-0298";#N/A,#N/A,FALSE,"Koncernskulder";#N/A,#N/A,FALSE,"Koncernfakturering"}</definedName>
    <definedName name="tfp" localSheetId="1" hidden="1">{"5 * utfall + budget",#N/A,FALSE,"T-0298";"5 * bolag",#N/A,FALSE,"T-0298";"Unibank, utfall alla",#N/A,FALSE,"T-0298";#N/A,#N/A,FALSE,"Koncernskulder";#N/A,#N/A,FALSE,"Koncernfakturering"}</definedName>
    <definedName name="tfp" localSheetId="33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0" hidden="1">{"5 * utfall + budget",#N/A,FALSE,"T-0298";"5 * bolag",#N/A,FALSE,"T-0298";"Unibank, utfall alla",#N/A,FALSE,"T-0298";#N/A,#N/A,FALSE,"Koncernskulder";#N/A,#N/A,FALSE,"Koncernfakturering"}</definedName>
    <definedName name="tfp" localSheetId="53" hidden="1">{"5 * utfall + budget",#N/A,FALSE,"T-0298";"5 * bolag",#N/A,FALSE,"T-0298";"Unibank, utfall alla",#N/A,FALSE,"T-0298";#N/A,#N/A,FALSE,"Koncernskulder";#N/A,#N/A,FALSE,"Koncernfakturering"}</definedName>
    <definedName name="tfp" localSheetId="26" hidden="1">{"5 * utfall + budget",#N/A,FALSE,"T-0298";"5 * bolag",#N/A,FALSE,"T-0298";"Unibank, utfall alla",#N/A,FALSE,"T-0298";#N/A,#N/A,FALSE,"Koncernskulder";#N/A,#N/A,FALSE,"Koncernfakturering"}</definedName>
    <definedName name="tfp" localSheetId="36" hidden="1">{"5 * utfall + budget",#N/A,FALSE,"T-0298";"5 * bolag",#N/A,FALSE,"T-0298";"Unibank, utfall alla",#N/A,FALSE,"T-0298";#N/A,#N/A,FALSE,"Koncernskulder";#N/A,#N/A,FALSE,"Koncernfakturering"}</definedName>
    <definedName name="tfp" localSheetId="37" hidden="1">{"5 * utfall + budget",#N/A,FALSE,"T-0298";"5 * bolag",#N/A,FALSE,"T-0298";"Unibank, utfall alla",#N/A,FALSE,"T-0298";#N/A,#N/A,FALSE,"Koncernskulder";#N/A,#N/A,FALSE,"Koncernfakturering"}</definedName>
    <definedName name="tfp" localSheetId="56" hidden="1">{"5 * utfall + budget",#N/A,FALSE,"T-0298";"5 * bolag",#N/A,FALSE,"T-0298";"Unibank, utfall alla",#N/A,FALSE,"T-0298";#N/A,#N/A,FALSE,"Koncernskulder";#N/A,#N/A,FALSE,"Koncernfakturering"}</definedName>
    <definedName name="tfp" localSheetId="4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31" hidden="1">{"5 * utfall + budget",#N/A,FALSE,"T-0298";"5 * bolag",#N/A,FALSE,"T-0298";"Unibank, utfall alla",#N/A,FALSE,"T-0298";#N/A,#N/A,FALSE,"Koncernskulder";#N/A,#N/A,FALSE,"Koncernfakturering"}</definedName>
    <definedName name="tfp" localSheetId="32" hidden="1">{"5 * utfall + budget",#N/A,FALSE,"T-0298";"5 * bolag",#N/A,FALSE,"T-0298";"Unibank, utfall alla",#N/A,FALSE,"T-0298";#N/A,#N/A,FALSE,"Koncernskulder";#N/A,#N/A,FALSE,"Koncernfakturering"}</definedName>
    <definedName name="tfp" localSheetId="29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38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41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35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40">[32]Investment_assets!$AX$1:$AY$65536</definedName>
    <definedName name="TotalKol" localSheetId="33">[33]Investment_assets!$AX$1:$AY$65536</definedName>
    <definedName name="TotalKol" localSheetId="34">[33]Investment_assets!$AX$1:$AY$65536</definedName>
    <definedName name="TotalKol" localSheetId="30">[33]Investment_assets!$AX$1:$AY$65536</definedName>
    <definedName name="TotalKol" localSheetId="53">[33]Investment_assets!$AX$1:$AY$65536</definedName>
    <definedName name="TotalKol" localSheetId="36">[33]Investment_assets!$AX$1:$AY$65536</definedName>
    <definedName name="TotalKol" localSheetId="37">[32]Investment_assets!$AX$1:$AY$65536</definedName>
    <definedName name="TotalKol" localSheetId="56">[34]Investment_assets!$AX$1:$AY$65536</definedName>
    <definedName name="TotalKol" localSheetId="31">[33]Investment_assets!$AX$1:$AY$65536</definedName>
    <definedName name="TotalKol" localSheetId="32">[33]Investment_assets!$AX$1:$AY$65536</definedName>
    <definedName name="TotalKol" localSheetId="29">[33]Investment_assets!$AX$1:$AY$65536</definedName>
    <definedName name="TotalKol" localSheetId="54">[114]Investment_assets!$AX$1:$AY$65536</definedName>
    <definedName name="TotalKol" localSheetId="7">[35]Investment_assets!$AX$1:$AY$65536</definedName>
    <definedName name="TotalKol" localSheetId="8">[35]Investment_assets!$AX$1:$AY$65536</definedName>
    <definedName name="TotalKol" localSheetId="6">[35]Investment_assets!$AX$1:$AY$65536</definedName>
    <definedName name="TotalKol" localSheetId="35">[33]Investment_assets!$AX$1:$AY$65536</definedName>
    <definedName name="TotalKol">[36]Investment_assets!$AX$1:$AY$65536</definedName>
    <definedName name="treasury" localSheetId="40">#REF!</definedName>
    <definedName name="treasury" localSheetId="18">#REF!</definedName>
    <definedName name="treasury" localSheetId="12">#REF!</definedName>
    <definedName name="treasury" localSheetId="33">#REF!</definedName>
    <definedName name="treasury" localSheetId="34">#REF!</definedName>
    <definedName name="treasury" localSheetId="30">#REF!</definedName>
    <definedName name="treasury" localSheetId="53">#REF!</definedName>
    <definedName name="treasury" localSheetId="26">#REF!</definedName>
    <definedName name="treasury" localSheetId="36">#REF!</definedName>
    <definedName name="treasury" localSheetId="37">#REF!</definedName>
    <definedName name="treasury" localSheetId="56">#REF!</definedName>
    <definedName name="treasury" localSheetId="4">#REF!</definedName>
    <definedName name="treasury" localSheetId="5">#REF!</definedName>
    <definedName name="treasury" localSheetId="16">#REF!</definedName>
    <definedName name="treasury" localSheetId="31">#REF!</definedName>
    <definedName name="treasury" localSheetId="32">#REF!</definedName>
    <definedName name="treasury" localSheetId="29">#REF!</definedName>
    <definedName name="treasury" localSheetId="54">#REF!</definedName>
    <definedName name="treasury" localSheetId="38">#REF!</definedName>
    <definedName name="treasury" localSheetId="7">#REF!</definedName>
    <definedName name="treasury" localSheetId="8">#REF!</definedName>
    <definedName name="treasury" localSheetId="6">#REF!</definedName>
    <definedName name="treasury" localSheetId="9">#REF!</definedName>
    <definedName name="treasury" localSheetId="35">#REF!</definedName>
    <definedName name="treasury">#REF!</definedName>
    <definedName name="TreasuryKeyFig" localSheetId="40">#REF!</definedName>
    <definedName name="TreasuryKeyFig" localSheetId="18">#REF!</definedName>
    <definedName name="TreasuryKeyFig" localSheetId="12">#REF!</definedName>
    <definedName name="TreasuryKeyFig" localSheetId="33">#REF!</definedName>
    <definedName name="TreasuryKeyFig" localSheetId="34">#REF!</definedName>
    <definedName name="TreasuryKeyFig" localSheetId="30">#REF!</definedName>
    <definedName name="TreasuryKeyFig" localSheetId="53">#REF!</definedName>
    <definedName name="TreasuryKeyFig" localSheetId="26">#REF!</definedName>
    <definedName name="TreasuryKeyFig" localSheetId="36">#REF!</definedName>
    <definedName name="TreasuryKeyFig" localSheetId="37">#REF!</definedName>
    <definedName name="TreasuryKeyFig" localSheetId="56">#REF!</definedName>
    <definedName name="TreasuryKeyFig" localSheetId="4">#REF!</definedName>
    <definedName name="TreasuryKeyFig" localSheetId="5">#REF!</definedName>
    <definedName name="TreasuryKeyFig" localSheetId="16">#REF!</definedName>
    <definedName name="TreasuryKeyFig" localSheetId="31">#REF!</definedName>
    <definedName name="TreasuryKeyFig" localSheetId="32">#REF!</definedName>
    <definedName name="TreasuryKeyFig" localSheetId="29">#REF!</definedName>
    <definedName name="TreasuryKeyFig" localSheetId="54">#REF!</definedName>
    <definedName name="TreasuryKeyFig" localSheetId="38">#REF!</definedName>
    <definedName name="TreasuryKeyFig" localSheetId="7">#REF!</definedName>
    <definedName name="TreasuryKeyFig" localSheetId="8">#REF!</definedName>
    <definedName name="TreasuryKeyFig" localSheetId="6">#REF!</definedName>
    <definedName name="TreasuryKeyFig" localSheetId="9">#REF!</definedName>
    <definedName name="TreasuryKeyFig" localSheetId="35">#REF!</definedName>
    <definedName name="TreasuryKeyFig">#REF!</definedName>
    <definedName name="TreasuryOP" localSheetId="40">#REF!</definedName>
    <definedName name="TreasuryOP" localSheetId="18">#REF!</definedName>
    <definedName name="TreasuryOP" localSheetId="12">#REF!</definedName>
    <definedName name="TreasuryOP" localSheetId="33">#REF!</definedName>
    <definedName name="TreasuryOP" localSheetId="34">#REF!</definedName>
    <definedName name="TreasuryOP" localSheetId="30">#REF!</definedName>
    <definedName name="TreasuryOP" localSheetId="53">#REF!</definedName>
    <definedName name="TreasuryOP" localSheetId="26">#REF!</definedName>
    <definedName name="TreasuryOP" localSheetId="36">#REF!</definedName>
    <definedName name="TreasuryOP" localSheetId="37">#REF!</definedName>
    <definedName name="TreasuryOP" localSheetId="56">#REF!</definedName>
    <definedName name="TreasuryOP" localSheetId="4">#REF!</definedName>
    <definedName name="TreasuryOP" localSheetId="5">#REF!</definedName>
    <definedName name="TreasuryOP" localSheetId="16">#REF!</definedName>
    <definedName name="TreasuryOP" localSheetId="31">#REF!</definedName>
    <definedName name="TreasuryOP" localSheetId="32">#REF!</definedName>
    <definedName name="TreasuryOP" localSheetId="29">#REF!</definedName>
    <definedName name="TreasuryOP" localSheetId="54">#REF!</definedName>
    <definedName name="TreasuryOP" localSheetId="38">#REF!</definedName>
    <definedName name="TreasuryOP" localSheetId="7">#REF!</definedName>
    <definedName name="TreasuryOP" localSheetId="8">#REF!</definedName>
    <definedName name="TreasuryOP" localSheetId="6">#REF!</definedName>
    <definedName name="TreasuryOP" localSheetId="9">#REF!</definedName>
    <definedName name="TreasuryOP" localSheetId="35">#REF!</definedName>
    <definedName name="TreasuryOP">#REF!</definedName>
    <definedName name="TULOS" localSheetId="40">#REF!</definedName>
    <definedName name="TULOS" localSheetId="18">#REF!</definedName>
    <definedName name="TULOS" localSheetId="12">#REF!</definedName>
    <definedName name="TULOS" localSheetId="33">#REF!</definedName>
    <definedName name="TULOS" localSheetId="34">#REF!</definedName>
    <definedName name="TULOS" localSheetId="30">#REF!</definedName>
    <definedName name="TULOS" localSheetId="53">#REF!</definedName>
    <definedName name="TULOS" localSheetId="26">#REF!</definedName>
    <definedName name="TULOS" localSheetId="36">#REF!</definedName>
    <definedName name="TULOS" localSheetId="37">#REF!</definedName>
    <definedName name="TULOS" localSheetId="56">#REF!</definedName>
    <definedName name="TULOS" localSheetId="4">#REF!</definedName>
    <definedName name="TULOS" localSheetId="5">#REF!</definedName>
    <definedName name="TULOS" localSheetId="16">#REF!</definedName>
    <definedName name="TULOS" localSheetId="31">#REF!</definedName>
    <definedName name="TULOS" localSheetId="32">#REF!</definedName>
    <definedName name="TULOS" localSheetId="29">#REF!</definedName>
    <definedName name="TULOS" localSheetId="54">#REF!</definedName>
    <definedName name="TULOS" localSheetId="38">#REF!</definedName>
    <definedName name="TULOS" localSheetId="7">#REF!</definedName>
    <definedName name="TULOS" localSheetId="8">#REF!</definedName>
    <definedName name="TULOS" localSheetId="6">#REF!</definedName>
    <definedName name="TULOS" localSheetId="9">#REF!</definedName>
    <definedName name="TULOS" localSheetId="35">#REF!</definedName>
    <definedName name="TULOS">#REF!</definedName>
    <definedName name="type" localSheetId="40">'[88]Schedule 8010'!$R$96:$S$98</definedName>
    <definedName name="type" localSheetId="33">'[89]Schedule 8010'!$R$96:$S$98</definedName>
    <definedName name="type" localSheetId="34">'[89]Schedule 8010'!$R$96:$S$98</definedName>
    <definedName name="type" localSheetId="30">'[89]Schedule 8010'!$R$96:$S$98</definedName>
    <definedName name="type" localSheetId="53">'[89]Schedule 8010'!$R$96:$S$98</definedName>
    <definedName name="type" localSheetId="36">'[89]Schedule 8010'!$R$96:$S$98</definedName>
    <definedName name="type" localSheetId="37">'[88]Schedule 8010'!$R$96:$S$98</definedName>
    <definedName name="type" localSheetId="56">'[90]Schedule 8010'!$R$96:$S$98</definedName>
    <definedName name="type" localSheetId="31">'[89]Schedule 8010'!$R$96:$S$98</definedName>
    <definedName name="type" localSheetId="32">'[89]Schedule 8010'!$R$96:$S$98</definedName>
    <definedName name="type" localSheetId="29">'[89]Schedule 8010'!$R$96:$S$98</definedName>
    <definedName name="type" localSheetId="54">'[125]Schedule 8010'!$R$96:$S$98</definedName>
    <definedName name="type" localSheetId="7">'[91]Schedule 8010'!$R$96:$S$98</definedName>
    <definedName name="type" localSheetId="8">'[91]Schedule 8010'!$R$96:$S$98</definedName>
    <definedName name="type" localSheetId="6">'[91]Schedule 8010'!$R$96:$S$98</definedName>
    <definedName name="type" localSheetId="35">'[89]Schedule 8010'!$R$96:$S$98</definedName>
    <definedName name="type">'[92]Schedule 8010'!$R$96:$S$98</definedName>
    <definedName name="UltimoLastYear" localSheetId="40">[32]HelpSheet!$C$3</definedName>
    <definedName name="UltimoLastYear" localSheetId="33">[33]HelpSheet!$C$3</definedName>
    <definedName name="UltimoLastYear" localSheetId="34">[33]HelpSheet!$C$3</definedName>
    <definedName name="UltimoLastYear" localSheetId="30">[33]HelpSheet!$C$3</definedName>
    <definedName name="UltimoLastYear" localSheetId="53">[33]HelpSheet!$C$3</definedName>
    <definedName name="UltimoLastYear" localSheetId="36">[33]HelpSheet!$C$3</definedName>
    <definedName name="UltimoLastYear" localSheetId="37">[32]HelpSheet!$C$3</definedName>
    <definedName name="UltimoLastYear" localSheetId="56">[34]HelpSheet!$C$3</definedName>
    <definedName name="UltimoLastYear" localSheetId="31">[33]HelpSheet!$C$3</definedName>
    <definedName name="UltimoLastYear" localSheetId="32">[33]HelpSheet!$C$3</definedName>
    <definedName name="UltimoLastYear" localSheetId="29">[33]HelpSheet!$C$3</definedName>
    <definedName name="UltimoLastYear" localSheetId="54">[114]HelpSheet!$C$3</definedName>
    <definedName name="UltimoLastYear" localSheetId="7">[35]HelpSheet!$C$3</definedName>
    <definedName name="UltimoLastYear" localSheetId="8">[35]HelpSheet!$C$3</definedName>
    <definedName name="UltimoLastYear" localSheetId="6">[35]HelpSheet!$C$3</definedName>
    <definedName name="UltimoLastYear" localSheetId="35">[33]HelpSheet!$C$3</definedName>
    <definedName name="UltimoLastYear">[36]HelpSheet!$C$3</definedName>
    <definedName name="Unit" localSheetId="40">[6]XXX!$C$34</definedName>
    <definedName name="Unit" localSheetId="33">[7]XXX!$C$34</definedName>
    <definedName name="Unit" localSheetId="34">[7]XXX!$C$34</definedName>
    <definedName name="Unit" localSheetId="30">[7]XXX!$C$34</definedName>
    <definedName name="Unit" localSheetId="53">[7]XXX!$C$34</definedName>
    <definedName name="Unit" localSheetId="36">[7]XXX!$C$34</definedName>
    <definedName name="Unit" localSheetId="37">[6]XXX!$C$34</definedName>
    <definedName name="Unit" localSheetId="56">[8]XXX!$C$34</definedName>
    <definedName name="Unit" localSheetId="31">[7]XXX!$C$34</definedName>
    <definedName name="Unit" localSheetId="32">[7]XXX!$C$34</definedName>
    <definedName name="Unit" localSheetId="29">[7]XXX!$C$34</definedName>
    <definedName name="Unit" localSheetId="54">[109]XXX!$C$34</definedName>
    <definedName name="Unit" localSheetId="7">[9]XXX!$C$34</definedName>
    <definedName name="Unit" localSheetId="8">[9]XXX!$C$34</definedName>
    <definedName name="Unit" localSheetId="6">[9]XXX!$C$34</definedName>
    <definedName name="Unit" localSheetId="35">[7]XXX!$C$34</definedName>
    <definedName name="Unit">[10]XXX!$C$34</definedName>
    <definedName name="ValgtDato1" localSheetId="40">[32]HelpSheet!$C$21</definedName>
    <definedName name="ValgtDato1" localSheetId="33">[33]HelpSheet!$C$21</definedName>
    <definedName name="ValgtDato1" localSheetId="34">[33]HelpSheet!$C$21</definedName>
    <definedName name="ValgtDato1" localSheetId="30">[33]HelpSheet!$C$21</definedName>
    <definedName name="ValgtDato1" localSheetId="53">[33]HelpSheet!$C$21</definedName>
    <definedName name="ValgtDato1" localSheetId="36">[33]HelpSheet!$C$21</definedName>
    <definedName name="ValgtDato1" localSheetId="37">[32]HelpSheet!$C$21</definedName>
    <definedName name="ValgtDato1" localSheetId="56">[34]HelpSheet!$C$21</definedName>
    <definedName name="ValgtDato1" localSheetId="31">[33]HelpSheet!$C$21</definedName>
    <definedName name="ValgtDato1" localSheetId="32">[33]HelpSheet!$C$21</definedName>
    <definedName name="ValgtDato1" localSheetId="29">[33]HelpSheet!$C$21</definedName>
    <definedName name="ValgtDato1" localSheetId="54">[114]HelpSheet!$C$21</definedName>
    <definedName name="ValgtDato1" localSheetId="7">[35]HelpSheet!$C$21</definedName>
    <definedName name="ValgtDato1" localSheetId="8">[35]HelpSheet!$C$21</definedName>
    <definedName name="ValgtDato1" localSheetId="6">[35]HelpSheet!$C$21</definedName>
    <definedName name="ValgtDato1" localSheetId="35">[33]HelpSheet!$C$21</definedName>
    <definedName name="ValgtDato1">[36]HelpSheet!$C$21</definedName>
    <definedName name="ValgtDato2" localSheetId="40">[32]HelpSheet!$C$23</definedName>
    <definedName name="ValgtDato2" localSheetId="33">[33]HelpSheet!$C$23</definedName>
    <definedName name="ValgtDato2" localSheetId="34">[33]HelpSheet!$C$23</definedName>
    <definedName name="ValgtDato2" localSheetId="30">[33]HelpSheet!$C$23</definedName>
    <definedName name="ValgtDato2" localSheetId="53">[33]HelpSheet!$C$23</definedName>
    <definedName name="ValgtDato2" localSheetId="36">[33]HelpSheet!$C$23</definedName>
    <definedName name="ValgtDato2" localSheetId="37">[32]HelpSheet!$C$23</definedName>
    <definedName name="ValgtDato2" localSheetId="56">[34]HelpSheet!$C$23</definedName>
    <definedName name="ValgtDato2" localSheetId="31">[33]HelpSheet!$C$23</definedName>
    <definedName name="ValgtDato2" localSheetId="32">[33]HelpSheet!$C$23</definedName>
    <definedName name="ValgtDato2" localSheetId="29">[33]HelpSheet!$C$23</definedName>
    <definedName name="ValgtDato2" localSheetId="54">[114]HelpSheet!$C$23</definedName>
    <definedName name="ValgtDato2" localSheetId="7">[35]HelpSheet!$C$23</definedName>
    <definedName name="ValgtDato2" localSheetId="8">[35]HelpSheet!$C$23</definedName>
    <definedName name="ValgtDato2" localSheetId="6">[35]HelpSheet!$C$23</definedName>
    <definedName name="ValgtDato2" localSheetId="35">[33]HelpSheet!$C$23</definedName>
    <definedName name="ValgtDato2">[36]HelpSheet!$C$23</definedName>
    <definedName name="ValgtDato3" localSheetId="40">[32]HelpSheet!$C$25</definedName>
    <definedName name="ValgtDato3" localSheetId="33">[33]HelpSheet!$C$25</definedName>
    <definedName name="ValgtDato3" localSheetId="34">[33]HelpSheet!$C$25</definedName>
    <definedName name="ValgtDato3" localSheetId="30">[33]HelpSheet!$C$25</definedName>
    <definedName name="ValgtDato3" localSheetId="53">[33]HelpSheet!$C$25</definedName>
    <definedName name="ValgtDato3" localSheetId="36">[33]HelpSheet!$C$25</definedName>
    <definedName name="ValgtDato3" localSheetId="37">[32]HelpSheet!$C$25</definedName>
    <definedName name="ValgtDato3" localSheetId="56">[34]HelpSheet!$C$25</definedName>
    <definedName name="ValgtDato3" localSheetId="31">[33]HelpSheet!$C$25</definedName>
    <definedName name="ValgtDato3" localSheetId="32">[33]HelpSheet!$C$25</definedName>
    <definedName name="ValgtDato3" localSheetId="29">[33]HelpSheet!$C$25</definedName>
    <definedName name="ValgtDato3" localSheetId="54">[114]HelpSheet!$C$25</definedName>
    <definedName name="ValgtDato3" localSheetId="7">[35]HelpSheet!$C$25</definedName>
    <definedName name="ValgtDato3" localSheetId="8">[35]HelpSheet!$C$25</definedName>
    <definedName name="ValgtDato3" localSheetId="6">[35]HelpSheet!$C$25</definedName>
    <definedName name="ValgtDato3" localSheetId="35">[33]HelpSheet!$C$25</definedName>
    <definedName name="ValgtDato3">[36]HelpSheet!$C$25</definedName>
    <definedName name="ValgtDatoIndex" localSheetId="40">[32]HelpSheet!$C$19</definedName>
    <definedName name="ValgtDatoIndex" localSheetId="33">[33]HelpSheet!$C$19</definedName>
    <definedName name="ValgtDatoIndex" localSheetId="34">[33]HelpSheet!$C$19</definedName>
    <definedName name="ValgtDatoIndex" localSheetId="30">[33]HelpSheet!$C$19</definedName>
    <definedName name="ValgtDatoIndex" localSheetId="53">[33]HelpSheet!$C$19</definedName>
    <definedName name="ValgtDatoIndex" localSheetId="36">[33]HelpSheet!$C$19</definedName>
    <definedName name="ValgtDatoIndex" localSheetId="37">[32]HelpSheet!$C$19</definedName>
    <definedName name="ValgtDatoIndex" localSheetId="56">[34]HelpSheet!$C$19</definedName>
    <definedName name="ValgtDatoIndex" localSheetId="31">[33]HelpSheet!$C$19</definedName>
    <definedName name="ValgtDatoIndex" localSheetId="32">[33]HelpSheet!$C$19</definedName>
    <definedName name="ValgtDatoIndex" localSheetId="29">[33]HelpSheet!$C$19</definedName>
    <definedName name="ValgtDatoIndex" localSheetId="54">[114]HelpSheet!$C$19</definedName>
    <definedName name="ValgtDatoIndex" localSheetId="7">[35]HelpSheet!$C$19</definedName>
    <definedName name="ValgtDatoIndex" localSheetId="8">[35]HelpSheet!$C$19</definedName>
    <definedName name="ValgtDatoIndex" localSheetId="6">[35]HelpSheet!$C$19</definedName>
    <definedName name="ValgtDatoIndex" localSheetId="35">[33]HelpSheet!$C$19</definedName>
    <definedName name="ValgtDatoIndex">[36]HelpSheet!$C$19</definedName>
    <definedName name="Valuta" localSheetId="40">[32]Investment_assets!$A$7:$IV$7</definedName>
    <definedName name="Valuta" localSheetId="33">[33]Investment_assets!$A$7:$IV$7</definedName>
    <definedName name="Valuta" localSheetId="34">[33]Investment_assets!$A$7:$IV$7</definedName>
    <definedName name="Valuta" localSheetId="30">[33]Investment_assets!$A$7:$IV$7</definedName>
    <definedName name="Valuta" localSheetId="53">[33]Investment_assets!$A$7:$IV$7</definedName>
    <definedName name="Valuta" localSheetId="36">[33]Investment_assets!$A$7:$IV$7</definedName>
    <definedName name="Valuta" localSheetId="37">[32]Investment_assets!$A$7:$IV$7</definedName>
    <definedName name="Valuta" localSheetId="56">[34]Investment_assets!$A$7:$IV$7</definedName>
    <definedName name="Valuta" localSheetId="31">[33]Investment_assets!$A$7:$IV$7</definedName>
    <definedName name="Valuta" localSheetId="32">[33]Investment_assets!$A$7:$IV$7</definedName>
    <definedName name="Valuta" localSheetId="29">[33]Investment_assets!$A$7:$IV$7</definedName>
    <definedName name="Valuta" localSheetId="54">[114]Investment_assets!$A$7:$IV$7</definedName>
    <definedName name="Valuta" localSheetId="7">[35]Investment_assets!$A$7:$IV$7</definedName>
    <definedName name="Valuta" localSheetId="8">[35]Investment_assets!$A$7:$IV$7</definedName>
    <definedName name="Valuta" localSheetId="6">[35]Investment_assets!$A$7:$IV$7</definedName>
    <definedName name="Valuta" localSheetId="35">[33]Investment_assets!$A$7:$IV$7</definedName>
    <definedName name="Valuta">[36]Investment_assets!$A$7:$IV$7</definedName>
    <definedName name="valuta_kurs_ultimo" localSheetId="40">[32]Valutakurser!$A$7:$Q$10</definedName>
    <definedName name="valuta_kurs_ultimo" localSheetId="33">[33]Valutakurser!$A$7:$Q$10</definedName>
    <definedName name="valuta_kurs_ultimo" localSheetId="34">[33]Valutakurser!$A$7:$Q$10</definedName>
    <definedName name="valuta_kurs_ultimo" localSheetId="30">[33]Valutakurser!$A$7:$Q$10</definedName>
    <definedName name="valuta_kurs_ultimo" localSheetId="53">[33]Valutakurser!$A$7:$Q$10</definedName>
    <definedName name="valuta_kurs_ultimo" localSheetId="36">[33]Valutakurser!$A$7:$Q$10</definedName>
    <definedName name="valuta_kurs_ultimo" localSheetId="37">[32]Valutakurser!$A$7:$Q$10</definedName>
    <definedName name="valuta_kurs_ultimo" localSheetId="56">[34]Valutakurser!$A$7:$Q$10</definedName>
    <definedName name="valuta_kurs_ultimo" localSheetId="31">[33]Valutakurser!$A$7:$Q$10</definedName>
    <definedName name="valuta_kurs_ultimo" localSheetId="32">[33]Valutakurser!$A$7:$Q$10</definedName>
    <definedName name="valuta_kurs_ultimo" localSheetId="29">[33]Valutakurser!$A$7:$Q$10</definedName>
    <definedName name="valuta_kurs_ultimo" localSheetId="54">[114]Valutakurser!$A$7:$Q$10</definedName>
    <definedName name="valuta_kurs_ultimo" localSheetId="7">[35]Valutakurser!$A$7:$Q$10</definedName>
    <definedName name="valuta_kurs_ultimo" localSheetId="8">[35]Valutakurser!$A$7:$Q$10</definedName>
    <definedName name="valuta_kurs_ultimo" localSheetId="6">[35]Valutakurser!$A$7:$Q$10</definedName>
    <definedName name="valuta_kurs_ultimo" localSheetId="35">[33]Valutakurser!$A$7:$Q$10</definedName>
    <definedName name="valuta_kurs_ultimo">[36]Valutakurser!$A$7:$Q$10</definedName>
    <definedName name="ValutaFlag" localSheetId="40">[32]HelpSheet!$G$6</definedName>
    <definedName name="ValutaFlag" localSheetId="33">[33]HelpSheet!$G$6</definedName>
    <definedName name="ValutaFlag" localSheetId="34">[33]HelpSheet!$G$6</definedName>
    <definedName name="ValutaFlag" localSheetId="30">[33]HelpSheet!$G$6</definedName>
    <definedName name="ValutaFlag" localSheetId="53">[33]HelpSheet!$G$6</definedName>
    <definedName name="ValutaFlag" localSheetId="36">[33]HelpSheet!$G$6</definedName>
    <definedName name="ValutaFlag" localSheetId="37">[32]HelpSheet!$G$6</definedName>
    <definedName name="ValutaFlag" localSheetId="56">[34]HelpSheet!$G$6</definedName>
    <definedName name="ValutaFlag" localSheetId="31">[33]HelpSheet!$G$6</definedName>
    <definedName name="ValutaFlag" localSheetId="32">[33]HelpSheet!$G$6</definedName>
    <definedName name="ValutaFlag" localSheetId="29">[33]HelpSheet!$G$6</definedName>
    <definedName name="ValutaFlag" localSheetId="54">[114]HelpSheet!$G$6</definedName>
    <definedName name="ValutaFlag" localSheetId="7">[35]HelpSheet!$G$6</definedName>
    <definedName name="ValutaFlag" localSheetId="8">[35]HelpSheet!$G$6</definedName>
    <definedName name="ValutaFlag" localSheetId="6">[35]HelpSheet!$G$6</definedName>
    <definedName name="ValutaFlag" localSheetId="35">[33]HelpSheet!$G$6</definedName>
    <definedName name="ValutaFlag">[36]HelpSheet!$G$6</definedName>
    <definedName name="ValutaValg" localSheetId="40">[32]HelpSheet!$G$3:$G$4</definedName>
    <definedName name="ValutaValg" localSheetId="33">[33]HelpSheet!$G$3:$G$4</definedName>
    <definedName name="ValutaValg" localSheetId="34">[33]HelpSheet!$G$3:$G$4</definedName>
    <definedName name="ValutaValg" localSheetId="30">[33]HelpSheet!$G$3:$G$4</definedName>
    <definedName name="ValutaValg" localSheetId="53">[33]HelpSheet!$G$3:$G$4</definedName>
    <definedName name="ValutaValg" localSheetId="36">[33]HelpSheet!$G$3:$G$4</definedName>
    <definedName name="ValutaValg" localSheetId="37">[32]HelpSheet!$G$3:$G$4</definedName>
    <definedName name="ValutaValg" localSheetId="56">[34]HelpSheet!$G$3:$G$4</definedName>
    <definedName name="ValutaValg" localSheetId="31">[33]HelpSheet!$G$3:$G$4</definedName>
    <definedName name="ValutaValg" localSheetId="32">[33]HelpSheet!$G$3:$G$4</definedName>
    <definedName name="ValutaValg" localSheetId="29">[33]HelpSheet!$G$3:$G$4</definedName>
    <definedName name="ValutaValg" localSheetId="54">[114]HelpSheet!$G$3:$G$4</definedName>
    <definedName name="ValutaValg" localSheetId="7">[35]HelpSheet!$G$3:$G$4</definedName>
    <definedName name="ValutaValg" localSheetId="8">[35]HelpSheet!$G$3:$G$4</definedName>
    <definedName name="ValutaValg" localSheetId="6">[35]HelpSheet!$G$3:$G$4</definedName>
    <definedName name="ValutaValg" localSheetId="35">[33]HelpSheet!$G$3:$G$4</definedName>
    <definedName name="ValutaValg">[36]HelpSheet!$G$3:$G$4</definedName>
    <definedName name="Wealth" localSheetId="40">#REF!</definedName>
    <definedName name="Wealth" localSheetId="18">#REF!</definedName>
    <definedName name="Wealth" localSheetId="12">#REF!</definedName>
    <definedName name="Wealth" localSheetId="33">#REF!</definedName>
    <definedName name="Wealth" localSheetId="34">#REF!</definedName>
    <definedName name="Wealth" localSheetId="30">#REF!</definedName>
    <definedName name="Wealth" localSheetId="53">#REF!</definedName>
    <definedName name="Wealth" localSheetId="26">#REF!</definedName>
    <definedName name="Wealth" localSheetId="36">#REF!</definedName>
    <definedName name="Wealth" localSheetId="37">#REF!</definedName>
    <definedName name="Wealth" localSheetId="56">#REF!</definedName>
    <definedName name="Wealth" localSheetId="4">#REF!</definedName>
    <definedName name="Wealth" localSheetId="5">#REF!</definedName>
    <definedName name="Wealth" localSheetId="16">#REF!</definedName>
    <definedName name="Wealth" localSheetId="31">#REF!</definedName>
    <definedName name="Wealth" localSheetId="32">#REF!</definedName>
    <definedName name="Wealth" localSheetId="29">#REF!</definedName>
    <definedName name="Wealth" localSheetId="54">#REF!</definedName>
    <definedName name="Wealth" localSheetId="38">#REF!</definedName>
    <definedName name="Wealth" localSheetId="7">#REF!</definedName>
    <definedName name="Wealth" localSheetId="8">#REF!</definedName>
    <definedName name="Wealth" localSheetId="6">#REF!</definedName>
    <definedName name="Wealth" localSheetId="9">#REF!</definedName>
    <definedName name="Wealth" localSheetId="35">#REF!</definedName>
    <definedName name="Wealth">#REF!</definedName>
    <definedName name="Wealthother" localSheetId="40">#REF!</definedName>
    <definedName name="Wealthother" localSheetId="18">#REF!</definedName>
    <definedName name="Wealthother" localSheetId="12">#REF!</definedName>
    <definedName name="Wealthother" localSheetId="33">#REF!</definedName>
    <definedName name="Wealthother" localSheetId="34">#REF!</definedName>
    <definedName name="Wealthother" localSheetId="30">#REF!</definedName>
    <definedName name="Wealthother" localSheetId="53">#REF!</definedName>
    <definedName name="Wealthother" localSheetId="26">#REF!</definedName>
    <definedName name="Wealthother" localSheetId="36">#REF!</definedName>
    <definedName name="Wealthother" localSheetId="37">#REF!</definedName>
    <definedName name="Wealthother" localSheetId="56">#REF!</definedName>
    <definedName name="Wealthother" localSheetId="4">#REF!</definedName>
    <definedName name="Wealthother" localSheetId="5">#REF!</definedName>
    <definedName name="Wealthother" localSheetId="16">#REF!</definedName>
    <definedName name="Wealthother" localSheetId="31">#REF!</definedName>
    <definedName name="Wealthother" localSheetId="32">#REF!</definedName>
    <definedName name="Wealthother" localSheetId="29">#REF!</definedName>
    <definedName name="Wealthother" localSheetId="54">#REF!</definedName>
    <definedName name="Wealthother" localSheetId="38">#REF!</definedName>
    <definedName name="Wealthother" localSheetId="7">#REF!</definedName>
    <definedName name="Wealthother" localSheetId="8">#REF!</definedName>
    <definedName name="Wealthother" localSheetId="6">#REF!</definedName>
    <definedName name="Wealthother" localSheetId="9">#REF!</definedName>
    <definedName name="Wealthother" localSheetId="35">#REF!</definedName>
    <definedName name="Wealthother">#REF!</definedName>
    <definedName name="Vesta_life" localSheetId="40">#REF!</definedName>
    <definedName name="Vesta_life" localSheetId="18">#REF!</definedName>
    <definedName name="Vesta_life" localSheetId="12">#REF!</definedName>
    <definedName name="Vesta_life" localSheetId="33">#REF!</definedName>
    <definedName name="Vesta_life" localSheetId="34">#REF!</definedName>
    <definedName name="Vesta_life" localSheetId="30">#REF!</definedName>
    <definedName name="Vesta_life" localSheetId="53">#REF!</definedName>
    <definedName name="Vesta_life" localSheetId="26">#REF!</definedName>
    <definedName name="Vesta_life" localSheetId="36">#REF!</definedName>
    <definedName name="Vesta_life" localSheetId="37">#REF!</definedName>
    <definedName name="Vesta_life" localSheetId="56">#REF!</definedName>
    <definedName name="Vesta_life" localSheetId="4">#REF!</definedName>
    <definedName name="Vesta_life" localSheetId="5">#REF!</definedName>
    <definedName name="Vesta_life" localSheetId="16">#REF!</definedName>
    <definedName name="Vesta_life" localSheetId="31">#REF!</definedName>
    <definedName name="Vesta_life" localSheetId="32">#REF!</definedName>
    <definedName name="Vesta_life" localSheetId="29">#REF!</definedName>
    <definedName name="Vesta_life" localSheetId="54">#REF!</definedName>
    <definedName name="Vesta_life" localSheetId="38">#REF!</definedName>
    <definedName name="Vesta_life" localSheetId="7">#REF!</definedName>
    <definedName name="Vesta_life" localSheetId="8">#REF!</definedName>
    <definedName name="Vesta_life" localSheetId="6">#REF!</definedName>
    <definedName name="Vesta_life" localSheetId="9">#REF!</definedName>
    <definedName name="Vesta_life" localSheetId="35">#REF!</definedName>
    <definedName name="Vesta_life">#REF!</definedName>
    <definedName name="Wholsalebanking" localSheetId="40">#REF!</definedName>
    <definedName name="Wholsalebanking" localSheetId="18">#REF!</definedName>
    <definedName name="Wholsalebanking" localSheetId="12">#REF!</definedName>
    <definedName name="Wholsalebanking" localSheetId="33">#REF!</definedName>
    <definedName name="Wholsalebanking" localSheetId="34">#REF!</definedName>
    <definedName name="Wholsalebanking" localSheetId="30">#REF!</definedName>
    <definedName name="Wholsalebanking" localSheetId="53">#REF!</definedName>
    <definedName name="Wholsalebanking" localSheetId="26">#REF!</definedName>
    <definedName name="Wholsalebanking" localSheetId="36">#REF!</definedName>
    <definedName name="Wholsalebanking" localSheetId="37">#REF!</definedName>
    <definedName name="Wholsalebanking" localSheetId="56">#REF!</definedName>
    <definedName name="Wholsalebanking" localSheetId="4">#REF!</definedName>
    <definedName name="Wholsalebanking" localSheetId="5">#REF!</definedName>
    <definedName name="Wholsalebanking" localSheetId="16">#REF!</definedName>
    <definedName name="Wholsalebanking" localSheetId="31">#REF!</definedName>
    <definedName name="Wholsalebanking" localSheetId="32">#REF!</definedName>
    <definedName name="Wholsalebanking" localSheetId="29">#REF!</definedName>
    <definedName name="Wholsalebanking" localSheetId="54">#REF!</definedName>
    <definedName name="Wholsalebanking" localSheetId="38">#REF!</definedName>
    <definedName name="Wholsalebanking" localSheetId="7">#REF!</definedName>
    <definedName name="Wholsalebanking" localSheetId="8">#REF!</definedName>
    <definedName name="Wholsalebanking" localSheetId="6">#REF!</definedName>
    <definedName name="Wholsalebanking" localSheetId="9">#REF!</definedName>
    <definedName name="Wholsalebanking" localSheetId="35">#REF!</definedName>
    <definedName name="Wholsalebanking">#REF!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18" hidden="1">{"Sammanst",#N/A,TRUE,"951231";"Sid4",#N/A,TRUE,"4.Slutlig";"Sid2",#N/A,TRUE,"2.Värden";"Sid3",#N/A,TRUE,"3.Justering";"Sid1",#N/A,TRUE,"1.Utgångsläge"}</definedName>
    <definedName name="wrn.Bransch." localSheetId="48" hidden="1">{"Sammanst",#N/A,TRUE,"951231";"Sid4",#N/A,TRUE,"4.Slutlig";"Sid2",#N/A,TRUE,"2.Värden";"Sid3",#N/A,TRUE,"3.Justering";"Sid1",#N/A,TRUE,"1.Utgångsläge"}</definedName>
    <definedName name="wrn.Bransch." localSheetId="12" hidden="1">{"Sammanst",#N/A,TRUE,"951231";"Sid4",#N/A,TRUE,"4.Slutlig";"Sid2",#N/A,TRUE,"2.Värden";"Sid3",#N/A,TRUE,"3.Justering";"Sid1",#N/A,TRUE,"1.Utgångsläge"}</definedName>
    <definedName name="wrn.Bransch." localSheetId="1" hidden="1">{"Sammanst",#N/A,TRUE,"951231";"Sid4",#N/A,TRUE,"4.Slutlig";"Sid2",#N/A,TRUE,"2.Värden";"Sid3",#N/A,TRUE,"3.Justering";"Sid1",#N/A,TRUE,"1.Utgångsläge"}</definedName>
    <definedName name="wrn.Bransch." localSheetId="33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0" hidden="1">{"Sammanst",#N/A,TRUE,"951231";"Sid4",#N/A,TRUE,"4.Slutlig";"Sid2",#N/A,TRUE,"2.Värden";"Sid3",#N/A,TRUE,"3.Justering";"Sid1",#N/A,TRUE,"1.Utgångsläge"}</definedName>
    <definedName name="wrn.Bransch." localSheetId="53" hidden="1">{"Sammanst",#N/A,TRUE,"951231";"Sid4",#N/A,TRUE,"4.Slutlig";"Sid2",#N/A,TRUE,"2.Värden";"Sid3",#N/A,TRUE,"3.Justering";"Sid1",#N/A,TRUE,"1.Utgångsläge"}</definedName>
    <definedName name="wrn.Bransch." localSheetId="26" hidden="1">{"Sammanst",#N/A,TRUE,"951231";"Sid4",#N/A,TRUE,"4.Slutlig";"Sid2",#N/A,TRUE,"2.Värden";"Sid3",#N/A,TRUE,"3.Justering";"Sid1",#N/A,TRUE,"1.Utgångsläge"}</definedName>
    <definedName name="wrn.Bransch." localSheetId="36" hidden="1">{"Sammanst",#N/A,TRUE,"951231";"Sid4",#N/A,TRUE,"4.Slutlig";"Sid2",#N/A,TRUE,"2.Värden";"Sid3",#N/A,TRUE,"3.Justering";"Sid1",#N/A,TRUE,"1.Utgångsläge"}</definedName>
    <definedName name="wrn.Bransch." localSheetId="37" hidden="1">{"Sammanst",#N/A,TRUE,"951231";"Sid4",#N/A,TRUE,"4.Slutlig";"Sid2",#N/A,TRUE,"2.Värden";"Sid3",#N/A,TRUE,"3.Justering";"Sid1",#N/A,TRUE,"1.Utgångsläge"}</definedName>
    <definedName name="wrn.Bransch." localSheetId="56" hidden="1">{"Sammanst",#N/A,TRUE,"951231";"Sid4",#N/A,TRUE,"4.Slutlig";"Sid2",#N/A,TRUE,"2.Värden";"Sid3",#N/A,TRUE,"3.Justering";"Sid1",#N/A,TRUE,"1.Utgångsläge"}</definedName>
    <definedName name="wrn.Bransch." localSheetId="4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31" hidden="1">{"Sammanst",#N/A,TRUE,"951231";"Sid4",#N/A,TRUE,"4.Slutlig";"Sid2",#N/A,TRUE,"2.Värden";"Sid3",#N/A,TRUE,"3.Justering";"Sid1",#N/A,TRUE,"1.Utgångsläge"}</definedName>
    <definedName name="wrn.Bransch." localSheetId="32" hidden="1">{"Sammanst",#N/A,TRUE,"951231";"Sid4",#N/A,TRUE,"4.Slutlig";"Sid2",#N/A,TRUE,"2.Värden";"Sid3",#N/A,TRUE,"3.Justering";"Sid1",#N/A,TRUE,"1.Utgångsläge"}</definedName>
    <definedName name="wrn.Bransch." localSheetId="29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38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41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35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18" hidden="1">{"5 * utfall + budget",#N/A,FALSE,"T-0298";"5 * bolag",#N/A,FALSE,"T-0298";"Unibank, utfall alla",#N/A,FALSE,"T-0298";#N/A,#N/A,FALSE,"Koncernskulder";#N/A,#N/A,FALSE,"Koncernfakturering"}</definedName>
    <definedName name="wrn.Månadsrapport._.T." localSheetId="48" hidden="1">{"5 * utfall + budget",#N/A,FALSE,"T-0298";"5 * bolag",#N/A,FALSE,"T-0298";"Unibank, utfall alla",#N/A,FALSE,"T-0298";#N/A,#N/A,FALSE,"Koncernskulder";#N/A,#N/A,FALSE,"Koncernfakturering"}</definedName>
    <definedName name="wrn.Månadsrapport._.T." localSheetId="1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" hidden="1">{"5 * utfall + budget",#N/A,FALSE,"T-0298";"5 * bolag",#N/A,FALSE,"T-0298";"Unibank, utfall alla",#N/A,FALSE,"T-0298";#N/A,#N/A,FALSE,"Koncernskulder";#N/A,#N/A,FALSE,"Koncernfakturering"}</definedName>
    <definedName name="wrn.Månadsrapport._.T." localSheetId="33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0" hidden="1">{"5 * utfall + budget",#N/A,FALSE,"T-0298";"5 * bolag",#N/A,FALSE,"T-0298";"Unibank, utfall alla",#N/A,FALSE,"T-0298";#N/A,#N/A,FALSE,"Koncernskulder";#N/A,#N/A,FALSE,"Koncernfakturering"}</definedName>
    <definedName name="wrn.Månadsrapport._.T." localSheetId="53" hidden="1">{"5 * utfall + budget",#N/A,FALSE,"T-0298";"5 * bolag",#N/A,FALSE,"T-0298";"Unibank, utfall alla",#N/A,FALSE,"T-0298";#N/A,#N/A,FALSE,"Koncernskulder";#N/A,#N/A,FALSE,"Koncernfakturering"}</definedName>
    <definedName name="wrn.Månadsrapport._.T." localSheetId="26" hidden="1">{"5 * utfall + budget",#N/A,FALSE,"T-0298";"5 * bolag",#N/A,FALSE,"T-0298";"Unibank, utfall alla",#N/A,FALSE,"T-0298";#N/A,#N/A,FALSE,"Koncernskulder";#N/A,#N/A,FALSE,"Koncernfakturering"}</definedName>
    <definedName name="wrn.Månadsrapport._.T." localSheetId="36" hidden="1">{"5 * utfall + budget",#N/A,FALSE,"T-0298";"5 * bolag",#N/A,FALSE,"T-0298";"Unibank, utfall alla",#N/A,FALSE,"T-0298";#N/A,#N/A,FALSE,"Koncernskulder";#N/A,#N/A,FALSE,"Koncernfakturering"}</definedName>
    <definedName name="wrn.Månadsrapport._.T." localSheetId="3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6" hidden="1">{"5 * utfall + budget",#N/A,FALSE,"T-0298";"5 * bolag",#N/A,FALSE,"T-0298";"Unibank, utfall alla",#N/A,FALSE,"T-0298";#N/A,#N/A,FALSE,"Koncernskulder";#N/A,#N/A,FALSE,"Koncernfakturering"}</definedName>
    <definedName name="wrn.Månadsrapport._.T." localSheetId="4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31" hidden="1">{"5 * utfall + budget",#N/A,FALSE,"T-0298";"5 * bolag",#N/A,FALSE,"T-0298";"Unibank, utfall alla",#N/A,FALSE,"T-0298";#N/A,#N/A,FALSE,"Koncernskulder";#N/A,#N/A,FALSE,"Koncernfakturering"}</definedName>
    <definedName name="wrn.Månadsrapport._.T." localSheetId="32" hidden="1">{"5 * utfall + budget",#N/A,FALSE,"T-0298";"5 * bolag",#N/A,FALSE,"T-0298";"Unibank, utfall alla",#N/A,FALSE,"T-0298";#N/A,#N/A,FALSE,"Koncernskulder";#N/A,#N/A,FALSE,"Koncernfakturering"}</definedName>
    <definedName name="wrn.Månadsrapport._.T." localSheetId="29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8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41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35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18" hidden="1">{#N/A,#N/A,TRUE,"Forside";#N/A,#N/A,TRUE,"Contents";#N/A,#N/A,TRUE,"Opera. income stat.";#N/A,#N/A,TRUE,"Business area ";#N/A,#N/A,TRUE,"Statutory income statem."}</definedName>
    <definedName name="wrn.udskriv." localSheetId="48" hidden="1">{#N/A,#N/A,TRUE,"Forside";#N/A,#N/A,TRUE,"Contents";#N/A,#N/A,TRUE,"Opera. income stat.";#N/A,#N/A,TRUE,"Business area ";#N/A,#N/A,TRUE,"Statutory income statem."}</definedName>
    <definedName name="wrn.udskriv." localSheetId="12" hidden="1">{#N/A,#N/A,TRUE,"Forside";#N/A,#N/A,TRUE,"Contents";#N/A,#N/A,TRUE,"Opera. income stat.";#N/A,#N/A,TRUE,"Business area ";#N/A,#N/A,TRUE,"Statutory income statem."}</definedName>
    <definedName name="wrn.udskriv." localSheetId="1" hidden="1">{#N/A,#N/A,TRUE,"Forside";#N/A,#N/A,TRUE,"Contents";#N/A,#N/A,TRUE,"Opera. income stat.";#N/A,#N/A,TRUE,"Business area ";#N/A,#N/A,TRUE,"Statutory income statem."}</definedName>
    <definedName name="wrn.udskriv." localSheetId="33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0" hidden="1">{#N/A,#N/A,TRUE,"Forside";#N/A,#N/A,TRUE,"Contents";#N/A,#N/A,TRUE,"Opera. income stat.";#N/A,#N/A,TRUE,"Business area ";#N/A,#N/A,TRUE,"Statutory income statem."}</definedName>
    <definedName name="wrn.udskriv." localSheetId="53" hidden="1">{#N/A,#N/A,TRUE,"Forside";#N/A,#N/A,TRUE,"Contents";#N/A,#N/A,TRUE,"Opera. income stat.";#N/A,#N/A,TRUE,"Business area ";#N/A,#N/A,TRUE,"Statutory income statem."}</definedName>
    <definedName name="wrn.udskriv." localSheetId="26" hidden="1">{#N/A,#N/A,TRUE,"Forside";#N/A,#N/A,TRUE,"Contents";#N/A,#N/A,TRUE,"Opera. income stat.";#N/A,#N/A,TRUE,"Business area ";#N/A,#N/A,TRUE,"Statutory income statem."}</definedName>
    <definedName name="wrn.udskriv." localSheetId="36" hidden="1">{#N/A,#N/A,TRUE,"Forside";#N/A,#N/A,TRUE,"Contents";#N/A,#N/A,TRUE,"Opera. income stat.";#N/A,#N/A,TRUE,"Business area ";#N/A,#N/A,TRUE,"Statutory income statem."}</definedName>
    <definedName name="wrn.udskriv." localSheetId="37" hidden="1">{#N/A,#N/A,TRUE,"Forside";#N/A,#N/A,TRUE,"Contents";#N/A,#N/A,TRUE,"Opera. income stat.";#N/A,#N/A,TRUE,"Business area ";#N/A,#N/A,TRUE,"Statutory income statem."}</definedName>
    <definedName name="wrn.udskriv." localSheetId="56" hidden="1">{#N/A,#N/A,TRUE,"Forside";#N/A,#N/A,TRUE,"Contents";#N/A,#N/A,TRUE,"Opera. income stat.";#N/A,#N/A,TRUE,"Business area ";#N/A,#N/A,TRUE,"Statutory income statem."}</definedName>
    <definedName name="wrn.udskriv." localSheetId="4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31" hidden="1">{#N/A,#N/A,TRUE,"Forside";#N/A,#N/A,TRUE,"Contents";#N/A,#N/A,TRUE,"Opera. income stat.";#N/A,#N/A,TRUE,"Business area ";#N/A,#N/A,TRUE,"Statutory income statem."}</definedName>
    <definedName name="wrn.udskriv." localSheetId="32" hidden="1">{#N/A,#N/A,TRUE,"Forside";#N/A,#N/A,TRUE,"Contents";#N/A,#N/A,TRUE,"Opera. income stat.";#N/A,#N/A,TRUE,"Business area ";#N/A,#N/A,TRUE,"Statutory income statem."}</definedName>
    <definedName name="wrn.udskriv." localSheetId="29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38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41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35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40">[98]Content!$I$5</definedName>
    <definedName name="wsCompanyCode" localSheetId="33">[98]Content!$I$5</definedName>
    <definedName name="wsCompanyCode" localSheetId="34">[98]Content!$I$5</definedName>
    <definedName name="wsCompanyCode" localSheetId="30">[99]Content!$I$5</definedName>
    <definedName name="wsCompanyCode" localSheetId="53">[99]Content!$I$5</definedName>
    <definedName name="wsCompanyCode" localSheetId="36">[98]Content!$I$5</definedName>
    <definedName name="wsCompanyCode" localSheetId="37">[98]Content!$I$5</definedName>
    <definedName name="wsCompanyCode" localSheetId="56">[100]Content!$I$5</definedName>
    <definedName name="wsCompanyCode" localSheetId="31">[98]Content!$I$5</definedName>
    <definedName name="wsCompanyCode" localSheetId="32">[98]Content!$I$5</definedName>
    <definedName name="wsCompanyCode" localSheetId="29">[98]Content!$I$5</definedName>
    <definedName name="wsCompanyCode" localSheetId="54">[127]Content!$I$5</definedName>
    <definedName name="wsCompanyCode" localSheetId="7">[101]Content!$I$5</definedName>
    <definedName name="wsCompanyCode" localSheetId="8">[101]Content!$I$5</definedName>
    <definedName name="wsCompanyCode" localSheetId="6">[101]Content!$I$5</definedName>
    <definedName name="wsCompanyCode" localSheetId="35">[98]Content!$I$5</definedName>
    <definedName name="wsCompanyCode">[102]Content!$I$5</definedName>
    <definedName name="wsCompilDate" localSheetId="40">[98]Content!$K$6</definedName>
    <definedName name="wsCompilDate" localSheetId="33">[98]Content!$K$6</definedName>
    <definedName name="wsCompilDate" localSheetId="34">[98]Content!$K$6</definedName>
    <definedName name="wsCompilDate" localSheetId="30">[99]Content!$K$6</definedName>
    <definedName name="wsCompilDate" localSheetId="53">[99]Content!$K$6</definedName>
    <definedName name="wsCompilDate" localSheetId="36">[98]Content!$K$6</definedName>
    <definedName name="wsCompilDate" localSheetId="37">[98]Content!$K$6</definedName>
    <definedName name="wsCompilDate" localSheetId="56">[100]Content!$K$6</definedName>
    <definedName name="wsCompilDate" localSheetId="31">[98]Content!$K$6</definedName>
    <definedName name="wsCompilDate" localSheetId="32">[98]Content!$K$6</definedName>
    <definedName name="wsCompilDate" localSheetId="29">[98]Content!$K$6</definedName>
    <definedName name="wsCompilDate" localSheetId="54">[127]Content!$K$6</definedName>
    <definedName name="wsCompilDate" localSheetId="7">[101]Content!$K$6</definedName>
    <definedName name="wsCompilDate" localSheetId="8">[101]Content!$K$6</definedName>
    <definedName name="wsCompilDate" localSheetId="6">[101]Content!$K$6</definedName>
    <definedName name="wsCompilDate" localSheetId="35">[98]Content!$K$6</definedName>
    <definedName name="wsCompilDate">[102]Content!$K$6</definedName>
    <definedName name="wsCompiler" localSheetId="40">[98]Content!$I$6</definedName>
    <definedName name="wsCompiler" localSheetId="33">[98]Content!$I$6</definedName>
    <definedName name="wsCompiler" localSheetId="34">[98]Content!$I$6</definedName>
    <definedName name="wsCompiler" localSheetId="30">[99]Content!$I$6</definedName>
    <definedName name="wsCompiler" localSheetId="53">[99]Content!$I$6</definedName>
    <definedName name="wsCompiler" localSheetId="36">[98]Content!$I$6</definedName>
    <definedName name="wsCompiler" localSheetId="37">[98]Content!$I$6</definedName>
    <definedName name="wsCompiler" localSheetId="56">[100]Content!$I$6</definedName>
    <definedName name="wsCompiler" localSheetId="31">[98]Content!$I$6</definedName>
    <definedName name="wsCompiler" localSheetId="32">[98]Content!$I$6</definedName>
    <definedName name="wsCompiler" localSheetId="29">[98]Content!$I$6</definedName>
    <definedName name="wsCompiler" localSheetId="54">[127]Content!$I$6</definedName>
    <definedName name="wsCompiler" localSheetId="7">[101]Content!$I$6</definedName>
    <definedName name="wsCompiler" localSheetId="8">[101]Content!$I$6</definedName>
    <definedName name="wsCompiler" localSheetId="6">[101]Content!$I$6</definedName>
    <definedName name="wsCompiler" localSheetId="35">[98]Content!$I$6</definedName>
    <definedName name="wsCompiler">[102]Content!$I$6</definedName>
    <definedName name="wsCurrency" localSheetId="40">[98]Content!$D$6</definedName>
    <definedName name="wsCurrency" localSheetId="33">[98]Content!$D$6</definedName>
    <definedName name="wsCurrency" localSheetId="34">[98]Content!$D$6</definedName>
    <definedName name="wsCurrency" localSheetId="30">[99]Content!$D$6</definedName>
    <definedName name="wsCurrency" localSheetId="53">[99]Content!$D$6</definedName>
    <definedName name="wsCurrency" localSheetId="36">[98]Content!$D$6</definedName>
    <definedName name="wsCurrency" localSheetId="37">[98]Content!$D$6</definedName>
    <definedName name="wsCurrency" localSheetId="56">[100]Content!$D$6</definedName>
    <definedName name="wsCurrency" localSheetId="31">[98]Content!$D$6</definedName>
    <definedName name="wsCurrency" localSheetId="32">[98]Content!$D$6</definedName>
    <definedName name="wsCurrency" localSheetId="29">[98]Content!$D$6</definedName>
    <definedName name="wsCurrency" localSheetId="54">[127]Content!$D$6</definedName>
    <definedName name="wsCurrency" localSheetId="7">[101]Content!$D$6</definedName>
    <definedName name="wsCurrency" localSheetId="8">[101]Content!$D$6</definedName>
    <definedName name="wsCurrency" localSheetId="6">[101]Content!$D$6</definedName>
    <definedName name="wsCurrency" localSheetId="35">[98]Content!$D$6</definedName>
    <definedName name="wsCurrency">[102]Content!$D$6</definedName>
    <definedName name="wsFilename" localSheetId="40">[98]_Settings!#REF!</definedName>
    <definedName name="wsFilename" localSheetId="33">[98]_Settings!#REF!</definedName>
    <definedName name="wsFilename" localSheetId="34">[98]_Settings!#REF!</definedName>
    <definedName name="wsFilename" localSheetId="30">[99]_Settings!#REF!</definedName>
    <definedName name="wsFilename" localSheetId="53">[99]_Settings!#REF!</definedName>
    <definedName name="wsFilename" localSheetId="36">[98]_Settings!#REF!</definedName>
    <definedName name="wsFilename" localSheetId="37">[98]_Settings!#REF!</definedName>
    <definedName name="wsFilename" localSheetId="56">[100]_Settings!#REF!</definedName>
    <definedName name="wsFilename" localSheetId="4">[99]_Settings!#REF!</definedName>
    <definedName name="wsFilename" localSheetId="5">[99]_Settings!#REF!</definedName>
    <definedName name="wsFilename" localSheetId="31">[98]_Settings!#REF!</definedName>
    <definedName name="wsFilename" localSheetId="32">[98]_Settings!#REF!</definedName>
    <definedName name="wsFilename" localSheetId="29">[98]_Settings!#REF!</definedName>
    <definedName name="wsFilename" localSheetId="54">[127]_Settings!#REF!</definedName>
    <definedName name="wsFilename" localSheetId="38">[102]_Settings!#REF!</definedName>
    <definedName name="wsFilename" localSheetId="7">[101]_Settings!#REF!</definedName>
    <definedName name="wsFilename" localSheetId="8">[101]_Settings!#REF!</definedName>
    <definedName name="wsFilename" localSheetId="6">[101]_Settings!#REF!</definedName>
    <definedName name="wsFilename" localSheetId="35">[98]_Settings!#REF!</definedName>
    <definedName name="wsFilename">[102]_Settings!#REF!</definedName>
    <definedName name="wsRepEntity" localSheetId="40">[98]Content!$D$5</definedName>
    <definedName name="wsRepEntity" localSheetId="33">[98]Content!$D$5</definedName>
    <definedName name="wsRepEntity" localSheetId="34">[98]Content!$D$5</definedName>
    <definedName name="wsRepEntity" localSheetId="30">[99]Content!$D$5</definedName>
    <definedName name="wsRepEntity" localSheetId="53">[99]Content!$D$5</definedName>
    <definedName name="wsRepEntity" localSheetId="36">[98]Content!$D$5</definedName>
    <definedName name="wsRepEntity" localSheetId="37">[98]Content!$D$5</definedName>
    <definedName name="wsRepEntity" localSheetId="56">[100]Content!$D$5</definedName>
    <definedName name="wsRepEntity" localSheetId="31">[98]Content!$D$5</definedName>
    <definedName name="wsRepEntity" localSheetId="32">[98]Content!$D$5</definedName>
    <definedName name="wsRepEntity" localSheetId="29">[98]Content!$D$5</definedName>
    <definedName name="wsRepEntity" localSheetId="54">[127]Content!$D$5</definedName>
    <definedName name="wsRepEntity" localSheetId="7">[101]Content!$D$5</definedName>
    <definedName name="wsRepEntity" localSheetId="8">[101]Content!$D$5</definedName>
    <definedName name="wsRepEntity" localSheetId="6">[101]Content!$D$5</definedName>
    <definedName name="wsRepEntity" localSheetId="35">[98]Content!$D$5</definedName>
    <definedName name="wsRepEntity">[102]Content!$D$5</definedName>
    <definedName name="wsTxtRepPeriod" localSheetId="40">[98]_Settings!$B$4</definedName>
    <definedName name="wsTxtRepPeriod" localSheetId="33">[98]_Settings!$B$4</definedName>
    <definedName name="wsTxtRepPeriod" localSheetId="34">[98]_Settings!$B$4</definedName>
    <definedName name="wsTxtRepPeriod" localSheetId="30">[99]_Settings!$B$4</definedName>
    <definedName name="wsTxtRepPeriod" localSheetId="53">[99]_Settings!$B$4</definedName>
    <definedName name="wsTxtRepPeriod" localSheetId="36">[98]_Settings!$B$4</definedName>
    <definedName name="wsTxtRepPeriod" localSheetId="37">[98]_Settings!$B$4</definedName>
    <definedName name="wsTxtRepPeriod" localSheetId="56">[100]_Settings!$B$4</definedName>
    <definedName name="wsTxtRepPeriod" localSheetId="31">[98]_Settings!$B$4</definedName>
    <definedName name="wsTxtRepPeriod" localSheetId="32">[98]_Settings!$B$4</definedName>
    <definedName name="wsTxtRepPeriod" localSheetId="29">[98]_Settings!$B$4</definedName>
    <definedName name="wsTxtRepPeriod" localSheetId="54">[127]_Settings!$B$4</definedName>
    <definedName name="wsTxtRepPeriod" localSheetId="7">[101]_Settings!$B$4</definedName>
    <definedName name="wsTxtRepPeriod" localSheetId="8">[101]_Settings!$B$4</definedName>
    <definedName name="wsTxtRepPeriod" localSheetId="6">[101]_Settings!$B$4</definedName>
    <definedName name="wsTxtRepPeriod" localSheetId="35">[98]_Settings!$B$4</definedName>
    <definedName name="wsTxtRepPeriod">[102]_Settings!$B$4</definedName>
    <definedName name="vuosi" localSheetId="40">[78]Syöttöpohja!$U$2</definedName>
    <definedName name="vuosi" localSheetId="33">[79]Syöttöpohja!$U$2</definedName>
    <definedName name="vuosi" localSheetId="34">[79]Syöttöpohja!$U$2</definedName>
    <definedName name="vuosi" localSheetId="30">[79]Syöttöpohja!$U$2</definedName>
    <definedName name="vuosi" localSheetId="53">[79]Syöttöpohja!$U$2</definedName>
    <definedName name="vuosi" localSheetId="36">[79]Syöttöpohja!$U$2</definedName>
    <definedName name="vuosi" localSheetId="37">[78]Syöttöpohja!$U$2</definedName>
    <definedName name="vuosi" localSheetId="56">[80]Syöttöpohja!$U$2</definedName>
    <definedName name="vuosi" localSheetId="31">[79]Syöttöpohja!$U$2</definedName>
    <definedName name="vuosi" localSheetId="32">[79]Syöttöpohja!$U$2</definedName>
    <definedName name="vuosi" localSheetId="29">[79]Syöttöpohja!$U$2</definedName>
    <definedName name="vuosi" localSheetId="54">[123]Syöttöpohja!$U$2</definedName>
    <definedName name="vuosi" localSheetId="7">[81]Syöttöpohja!$U$2</definedName>
    <definedName name="vuosi" localSheetId="8">[81]Syöttöpohja!$U$2</definedName>
    <definedName name="vuosi" localSheetId="6">[81]Syöttöpohja!$U$2</definedName>
    <definedName name="vuosi" localSheetId="35">[79]Syöttöpohja!$U$2</definedName>
    <definedName name="vuosi">[82]Syöttöpohja!$U$2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18" hidden="1">{#N/A,#N/A,TRUE,"Forside";#N/A,#N/A,TRUE,"Contents";#N/A,#N/A,TRUE,"Opera. income stat.";#N/A,#N/A,TRUE,"Business area ";#N/A,#N/A,TRUE,"Statutory income statem."}</definedName>
    <definedName name="xx" localSheetId="48" hidden="1">{#N/A,#N/A,TRUE,"Forside";#N/A,#N/A,TRUE,"Contents";#N/A,#N/A,TRUE,"Opera. income stat.";#N/A,#N/A,TRUE,"Business area ";#N/A,#N/A,TRUE,"Statutory income statem."}</definedName>
    <definedName name="xx" localSheetId="12" hidden="1">{#N/A,#N/A,TRUE,"Forside";#N/A,#N/A,TRUE,"Contents";#N/A,#N/A,TRUE,"Opera. income stat.";#N/A,#N/A,TRUE,"Business area ";#N/A,#N/A,TRUE,"Statutory income statem."}</definedName>
    <definedName name="xx" localSheetId="1" hidden="1">{#N/A,#N/A,TRUE,"Forside";#N/A,#N/A,TRUE,"Contents";#N/A,#N/A,TRUE,"Opera. income stat.";#N/A,#N/A,TRUE,"Business area ";#N/A,#N/A,TRUE,"Statutory income statem."}</definedName>
    <definedName name="xx" localSheetId="33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0" hidden="1">{#N/A,#N/A,TRUE,"Forside";#N/A,#N/A,TRUE,"Contents";#N/A,#N/A,TRUE,"Opera. income stat.";#N/A,#N/A,TRUE,"Business area ";#N/A,#N/A,TRUE,"Statutory income statem."}</definedName>
    <definedName name="xx" localSheetId="53" hidden="1">{#N/A,#N/A,TRUE,"Forside";#N/A,#N/A,TRUE,"Contents";#N/A,#N/A,TRUE,"Opera. income stat.";#N/A,#N/A,TRUE,"Business area ";#N/A,#N/A,TRUE,"Statutory income statem."}</definedName>
    <definedName name="xx" localSheetId="26" hidden="1">{#N/A,#N/A,TRUE,"Forside";#N/A,#N/A,TRUE,"Contents";#N/A,#N/A,TRUE,"Opera. income stat.";#N/A,#N/A,TRUE,"Business area ";#N/A,#N/A,TRUE,"Statutory income statem."}</definedName>
    <definedName name="xx" localSheetId="36" hidden="1">{#N/A,#N/A,TRUE,"Forside";#N/A,#N/A,TRUE,"Contents";#N/A,#N/A,TRUE,"Opera. income stat.";#N/A,#N/A,TRUE,"Business area ";#N/A,#N/A,TRUE,"Statutory income statem."}</definedName>
    <definedName name="xx" localSheetId="37" hidden="1">{#N/A,#N/A,TRUE,"Forside";#N/A,#N/A,TRUE,"Contents";#N/A,#N/A,TRUE,"Opera. income stat.";#N/A,#N/A,TRUE,"Business area ";#N/A,#N/A,TRUE,"Statutory income statem."}</definedName>
    <definedName name="xx" localSheetId="56" hidden="1">{#N/A,#N/A,TRUE,"Forside";#N/A,#N/A,TRUE,"Contents";#N/A,#N/A,TRUE,"Opera. income stat.";#N/A,#N/A,TRUE,"Business area ";#N/A,#N/A,TRUE,"Statutory income statem."}</definedName>
    <definedName name="xx" localSheetId="4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31" hidden="1">{#N/A,#N/A,TRUE,"Forside";#N/A,#N/A,TRUE,"Contents";#N/A,#N/A,TRUE,"Opera. income stat.";#N/A,#N/A,TRUE,"Business area ";#N/A,#N/A,TRUE,"Statutory income statem."}</definedName>
    <definedName name="xx" localSheetId="32" hidden="1">{#N/A,#N/A,TRUE,"Forside";#N/A,#N/A,TRUE,"Contents";#N/A,#N/A,TRUE,"Opera. income stat.";#N/A,#N/A,TRUE,"Business area ";#N/A,#N/A,TRUE,"Statutory income statem."}</definedName>
    <definedName name="xx" localSheetId="29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38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41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35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18" hidden="1">{"5 * utfall + budget",#N/A,FALSE,"T-0298";"5 * bolag",#N/A,FALSE,"T-0298";"Unibank, utfall alla",#N/A,FALSE,"T-0298";#N/A,#N/A,FALSE,"Koncernskulder";#N/A,#N/A,FALSE,"Koncernfakturering"}</definedName>
    <definedName name="xxx" localSheetId="48" hidden="1">{"5 * utfall + budget",#N/A,FALSE,"T-0298";"5 * bolag",#N/A,FALSE,"T-0298";"Unibank, utfall alla",#N/A,FALSE,"T-0298";#N/A,#N/A,FALSE,"Koncernskulder";#N/A,#N/A,FALSE,"Koncernfakturering"}</definedName>
    <definedName name="xxx" localSheetId="12" hidden="1">{"5 * utfall + budget",#N/A,FALSE,"T-0298";"5 * bolag",#N/A,FALSE,"T-0298";"Unibank, utfall alla",#N/A,FALSE,"T-0298";#N/A,#N/A,FALSE,"Koncernskulder";#N/A,#N/A,FALSE,"Koncernfakturering"}</definedName>
    <definedName name="xxx" localSheetId="1" hidden="1">{"5 * utfall + budget",#N/A,FALSE,"T-0298";"5 * bolag",#N/A,FALSE,"T-0298";"Unibank, utfall alla",#N/A,FALSE,"T-0298";#N/A,#N/A,FALSE,"Koncernskulder";#N/A,#N/A,FALSE,"Koncernfakturering"}</definedName>
    <definedName name="xxx" localSheetId="33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0" hidden="1">{"5 * utfall + budget",#N/A,FALSE,"T-0298";"5 * bolag",#N/A,FALSE,"T-0298";"Unibank, utfall alla",#N/A,FALSE,"T-0298";#N/A,#N/A,FALSE,"Koncernskulder";#N/A,#N/A,FALSE,"Koncernfakturering"}</definedName>
    <definedName name="xxx" localSheetId="53" hidden="1">{"5 * utfall + budget",#N/A,FALSE,"T-0298";"5 * bolag",#N/A,FALSE,"T-0298";"Unibank, utfall alla",#N/A,FALSE,"T-0298";#N/A,#N/A,FALSE,"Koncernskulder";#N/A,#N/A,FALSE,"Koncernfakturering"}</definedName>
    <definedName name="xxx" localSheetId="26" hidden="1">{"5 * utfall + budget",#N/A,FALSE,"T-0298";"5 * bolag",#N/A,FALSE,"T-0298";"Unibank, utfall alla",#N/A,FALSE,"T-0298";#N/A,#N/A,FALSE,"Koncernskulder";#N/A,#N/A,FALSE,"Koncernfakturering"}</definedName>
    <definedName name="xxx" localSheetId="36" hidden="1">{"5 * utfall + budget",#N/A,FALSE,"T-0298";"5 * bolag",#N/A,FALSE,"T-0298";"Unibank, utfall alla",#N/A,FALSE,"T-0298";#N/A,#N/A,FALSE,"Koncernskulder";#N/A,#N/A,FALSE,"Koncernfakturering"}</definedName>
    <definedName name="xxx" localSheetId="37" hidden="1">{"5 * utfall + budget",#N/A,FALSE,"T-0298";"5 * bolag",#N/A,FALSE,"T-0298";"Unibank, utfall alla",#N/A,FALSE,"T-0298";#N/A,#N/A,FALSE,"Koncernskulder";#N/A,#N/A,FALSE,"Koncernfakturering"}</definedName>
    <definedName name="xxx" localSheetId="56" hidden="1">{"5 * utfall + budget",#N/A,FALSE,"T-0298";"5 * bolag",#N/A,FALSE,"T-0298";"Unibank, utfall alla",#N/A,FALSE,"T-0298";#N/A,#N/A,FALSE,"Koncernskulder";#N/A,#N/A,FALSE,"Koncernfakturering"}</definedName>
    <definedName name="xxx" localSheetId="4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31" hidden="1">{"5 * utfall + budget",#N/A,FALSE,"T-0298";"5 * bolag",#N/A,FALSE,"T-0298";"Unibank, utfall alla",#N/A,FALSE,"T-0298";#N/A,#N/A,FALSE,"Koncernskulder";#N/A,#N/A,FALSE,"Koncernfakturering"}</definedName>
    <definedName name="xxx" localSheetId="32" hidden="1">{"5 * utfall + budget",#N/A,FALSE,"T-0298";"5 * bolag",#N/A,FALSE,"T-0298";"Unibank, utfall alla",#N/A,FALSE,"T-0298";#N/A,#N/A,FALSE,"Koncernskulder";#N/A,#N/A,FALSE,"Koncernfakturering"}</definedName>
    <definedName name="xxx" localSheetId="29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38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41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35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18" hidden="1">{#N/A,#N/A,TRUE,"Forside";#N/A,#N/A,TRUE,"Contents";#N/A,#N/A,TRUE,"Opera. income stat.";#N/A,#N/A,TRUE,"Business area ";#N/A,#N/A,TRUE,"Statutory income statem."}</definedName>
    <definedName name="xxxx" localSheetId="48" hidden="1">{#N/A,#N/A,TRUE,"Forside";#N/A,#N/A,TRUE,"Contents";#N/A,#N/A,TRUE,"Opera. income stat.";#N/A,#N/A,TRUE,"Business area ";#N/A,#N/A,TRUE,"Statutory income statem."}</definedName>
    <definedName name="xxxx" localSheetId="12" hidden="1">{#N/A,#N/A,TRUE,"Forside";#N/A,#N/A,TRUE,"Contents";#N/A,#N/A,TRUE,"Opera. income stat.";#N/A,#N/A,TRUE,"Business area ";#N/A,#N/A,TRUE,"Statutory income statem."}</definedName>
    <definedName name="xxxx" localSheetId="1" hidden="1">{#N/A,#N/A,TRUE,"Forside";#N/A,#N/A,TRUE,"Contents";#N/A,#N/A,TRUE,"Opera. income stat.";#N/A,#N/A,TRUE,"Business area ";#N/A,#N/A,TRUE,"Statutory income statem."}</definedName>
    <definedName name="xxxx" localSheetId="33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0" hidden="1">{#N/A,#N/A,TRUE,"Forside";#N/A,#N/A,TRUE,"Contents";#N/A,#N/A,TRUE,"Opera. income stat.";#N/A,#N/A,TRUE,"Business area ";#N/A,#N/A,TRUE,"Statutory income statem."}</definedName>
    <definedName name="xxxx" localSheetId="53" hidden="1">{#N/A,#N/A,TRUE,"Forside";#N/A,#N/A,TRUE,"Contents";#N/A,#N/A,TRUE,"Opera. income stat.";#N/A,#N/A,TRUE,"Business area ";#N/A,#N/A,TRUE,"Statutory income statem."}</definedName>
    <definedName name="xxxx" localSheetId="26" hidden="1">{#N/A,#N/A,TRUE,"Forside";#N/A,#N/A,TRUE,"Contents";#N/A,#N/A,TRUE,"Opera. income stat.";#N/A,#N/A,TRUE,"Business area ";#N/A,#N/A,TRUE,"Statutory income statem."}</definedName>
    <definedName name="xxxx" localSheetId="36" hidden="1">{#N/A,#N/A,TRUE,"Forside";#N/A,#N/A,TRUE,"Contents";#N/A,#N/A,TRUE,"Opera. income stat.";#N/A,#N/A,TRUE,"Business area ";#N/A,#N/A,TRUE,"Statutory income statem."}</definedName>
    <definedName name="xxxx" localSheetId="37" hidden="1">{#N/A,#N/A,TRUE,"Forside";#N/A,#N/A,TRUE,"Contents";#N/A,#N/A,TRUE,"Opera. income stat.";#N/A,#N/A,TRUE,"Business area ";#N/A,#N/A,TRUE,"Statutory income statem."}</definedName>
    <definedName name="xxxx" localSheetId="56" hidden="1">{#N/A,#N/A,TRUE,"Forside";#N/A,#N/A,TRUE,"Contents";#N/A,#N/A,TRUE,"Opera. income stat.";#N/A,#N/A,TRUE,"Business area ";#N/A,#N/A,TRUE,"Statutory income statem."}</definedName>
    <definedName name="xxxx" localSheetId="4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31" hidden="1">{#N/A,#N/A,TRUE,"Forside";#N/A,#N/A,TRUE,"Contents";#N/A,#N/A,TRUE,"Opera. income stat.";#N/A,#N/A,TRUE,"Business area ";#N/A,#N/A,TRUE,"Statutory income statem."}</definedName>
    <definedName name="xxxx" localSheetId="32" hidden="1">{#N/A,#N/A,TRUE,"Forside";#N/A,#N/A,TRUE,"Contents";#N/A,#N/A,TRUE,"Opera. income stat.";#N/A,#N/A,TRUE,"Business area ";#N/A,#N/A,TRUE,"Statutory income statem."}</definedName>
    <definedName name="xxxx" localSheetId="29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38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41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35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40">[6]XXX!$C$26</definedName>
    <definedName name="Year1" localSheetId="33">[7]XXX!$C$26</definedName>
    <definedName name="Year1" localSheetId="34">[7]XXX!$C$26</definedName>
    <definedName name="Year1" localSheetId="30">[7]XXX!$C$26</definedName>
    <definedName name="Year1" localSheetId="53">[7]XXX!$C$26</definedName>
    <definedName name="Year1" localSheetId="36">[7]XXX!$C$26</definedName>
    <definedName name="Year1" localSheetId="37">[6]XXX!$C$26</definedName>
    <definedName name="Year1" localSheetId="56">[8]XXX!$C$26</definedName>
    <definedName name="Year1" localSheetId="31">[7]XXX!$C$26</definedName>
    <definedName name="Year1" localSheetId="32">[7]XXX!$C$26</definedName>
    <definedName name="Year1" localSheetId="29">[7]XXX!$C$26</definedName>
    <definedName name="Year1" localSheetId="54">[109]XXX!$C$26</definedName>
    <definedName name="Year1" localSheetId="7">[9]XXX!$C$26</definedName>
    <definedName name="Year1" localSheetId="8">[9]XXX!$C$26</definedName>
    <definedName name="Year1" localSheetId="6">[9]XXX!$C$26</definedName>
    <definedName name="Year1" localSheetId="35">[7]XXX!$C$26</definedName>
    <definedName name="Year1">[10]XXX!$C$26</definedName>
    <definedName name="Ytd" localSheetId="40">'[38]Raw Data Sheet'!$A$39</definedName>
    <definedName name="Ytd" localSheetId="33">'[39]Raw Data Sheet'!$A$39</definedName>
    <definedName name="Ytd" localSheetId="34">'[39]Raw Data Sheet'!$A$39</definedName>
    <definedName name="Ytd" localSheetId="30">'[39]Raw Data Sheet'!$A$39</definedName>
    <definedName name="Ytd" localSheetId="53">'[39]Raw Data Sheet'!$A$39</definedName>
    <definedName name="Ytd" localSheetId="36">'[39]Raw Data Sheet'!$A$39</definedName>
    <definedName name="Ytd" localSheetId="37">'[38]Raw Data Sheet'!$A$39</definedName>
    <definedName name="Ytd" localSheetId="56">'[40]Raw Data Sheet'!$A$39</definedName>
    <definedName name="Ytd" localSheetId="31">'[39]Raw Data Sheet'!$A$39</definedName>
    <definedName name="Ytd" localSheetId="32">'[39]Raw Data Sheet'!$A$39</definedName>
    <definedName name="Ytd" localSheetId="29">'[39]Raw Data Sheet'!$A$39</definedName>
    <definedName name="Ytd" localSheetId="54">'[115]Raw Data Sheet'!$A$39</definedName>
    <definedName name="Ytd" localSheetId="7">'[41]Raw Data Sheet'!$A$39</definedName>
    <definedName name="Ytd" localSheetId="8">'[41]Raw Data Sheet'!$A$39</definedName>
    <definedName name="Ytd" localSheetId="6">'[41]Raw Data Sheet'!$A$39</definedName>
    <definedName name="Ytd" localSheetId="35">'[39]Raw Data Sheet'!$A$39</definedName>
    <definedName name="Ytd">'[42]Raw Data Sheet'!$A$39</definedName>
    <definedName name="YTDLY" localSheetId="40">[48]Sheet1!$G$4</definedName>
    <definedName name="YTDLY" localSheetId="33">[49]Sheet1!$G$4</definedName>
    <definedName name="YTDLY" localSheetId="34">[49]Sheet1!$G$4</definedName>
    <definedName name="YTDLY" localSheetId="30">[49]Sheet1!$G$4</definedName>
    <definedName name="YTDLY" localSheetId="53">[49]Sheet1!$G$4</definedName>
    <definedName name="YTDLY" localSheetId="36">[49]Sheet1!$G$4</definedName>
    <definedName name="YTDLY" localSheetId="37">[48]Sheet1!$G$4</definedName>
    <definedName name="YTDLY" localSheetId="56">[50]Sheet1!$G$4</definedName>
    <definedName name="YTDLY" localSheetId="31">[49]Sheet1!$G$4</definedName>
    <definedName name="YTDLY" localSheetId="32">[49]Sheet1!$G$4</definedName>
    <definedName name="YTDLY" localSheetId="29">[49]Sheet1!$G$4</definedName>
    <definedName name="YTDLY" localSheetId="54">[117]Sheet1!$G$4</definedName>
    <definedName name="YTDLY" localSheetId="7">[51]Sheet1!$G$4</definedName>
    <definedName name="YTDLY" localSheetId="8">[51]Sheet1!$G$4</definedName>
    <definedName name="YTDLY" localSheetId="6">[51]Sheet1!$G$4</definedName>
    <definedName name="YTDLY" localSheetId="35">[49]Sheet1!$G$4</definedName>
    <definedName name="YTDLY">[52]Sheet1!$G$4</definedName>
    <definedName name="YTDTY" localSheetId="40">[48]Sheet1!$F$4</definedName>
    <definedName name="YTDTY" localSheetId="33">[49]Sheet1!$F$4</definedName>
    <definedName name="YTDTY" localSheetId="34">[49]Sheet1!$F$4</definedName>
    <definedName name="YTDTY" localSheetId="30">[49]Sheet1!$F$4</definedName>
    <definedName name="YTDTY" localSheetId="53">[49]Sheet1!$F$4</definedName>
    <definedName name="YTDTY" localSheetId="36">[49]Sheet1!$F$4</definedName>
    <definedName name="YTDTY" localSheetId="37">[48]Sheet1!$F$4</definedName>
    <definedName name="YTDTY" localSheetId="56">[50]Sheet1!$F$4</definedName>
    <definedName name="YTDTY" localSheetId="31">[49]Sheet1!$F$4</definedName>
    <definedName name="YTDTY" localSheetId="32">[49]Sheet1!$F$4</definedName>
    <definedName name="YTDTY" localSheetId="29">[49]Sheet1!$F$4</definedName>
    <definedName name="YTDTY" localSheetId="54">[117]Sheet1!$F$4</definedName>
    <definedName name="YTDTY" localSheetId="7">[51]Sheet1!$F$4</definedName>
    <definedName name="YTDTY" localSheetId="8">[51]Sheet1!$F$4</definedName>
    <definedName name="YTDTY" localSheetId="6">[51]Sheet1!$F$4</definedName>
    <definedName name="YTDTY" localSheetId="35">[49]Sheet1!$F$4</definedName>
    <definedName name="YTDTY">[52]Sheet1!$F$4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832" l="1"/>
  <c r="J29" i="832"/>
  <c r="K29" i="832"/>
  <c r="L29" i="832"/>
  <c r="M29" i="832"/>
  <c r="N29" i="832"/>
  <c r="B11" i="808" l="1"/>
  <c r="C11" i="808"/>
  <c r="D11" i="808"/>
  <c r="E11" i="808"/>
  <c r="F11" i="808"/>
  <c r="G11" i="808"/>
  <c r="H11" i="808"/>
  <c r="I11" i="808"/>
  <c r="J11" i="808"/>
  <c r="K11" i="808"/>
  <c r="L11" i="808"/>
  <c r="M11" i="808"/>
  <c r="AC11" i="808"/>
  <c r="AC18" i="808" s="1"/>
  <c r="AC20" i="808" s="1"/>
  <c r="AC23" i="808" s="1"/>
  <c r="AD11" i="808"/>
  <c r="AE11" i="808"/>
  <c r="AF11" i="808"/>
  <c r="AG11" i="808"/>
  <c r="AH11" i="808"/>
  <c r="AH18" i="808" s="1"/>
  <c r="AH20" i="808" s="1"/>
  <c r="AH23" i="808" s="1"/>
  <c r="AI11" i="808"/>
  <c r="AJ11" i="808"/>
  <c r="AK11" i="808"/>
  <c r="AK18" i="808" s="1"/>
  <c r="AK20" i="808" s="1"/>
  <c r="AK23" i="808" s="1"/>
  <c r="AL11" i="808"/>
  <c r="B15" i="808"/>
  <c r="C15" i="808"/>
  <c r="D15" i="808"/>
  <c r="E15" i="808"/>
  <c r="F15" i="808"/>
  <c r="G15" i="808"/>
  <c r="B16" i="808"/>
  <c r="B18" i="808" s="1"/>
  <c r="B20" i="808" s="1"/>
  <c r="B24" i="808" s="1"/>
  <c r="AC16" i="808"/>
  <c r="AD16" i="808"/>
  <c r="AE16" i="808"/>
  <c r="AE18" i="808" s="1"/>
  <c r="AE20" i="808" s="1"/>
  <c r="AE23" i="808" s="1"/>
  <c r="AF16" i="808"/>
  <c r="AG16" i="808"/>
  <c r="AG18" i="808" s="1"/>
  <c r="AG20" i="808" s="1"/>
  <c r="AG23" i="808" s="1"/>
  <c r="AH16" i="808"/>
  <c r="AI16" i="808"/>
  <c r="AI18" i="808" s="1"/>
  <c r="AI20" i="808" s="1"/>
  <c r="AI23" i="808" s="1"/>
  <c r="AJ16" i="808"/>
  <c r="AK16" i="808"/>
  <c r="AL16" i="808"/>
  <c r="D18" i="808"/>
  <c r="D20" i="808" s="1"/>
  <c r="E18" i="808"/>
  <c r="E20" i="808" s="1"/>
  <c r="F18" i="808"/>
  <c r="F20" i="808" s="1"/>
  <c r="F24" i="808" s="1"/>
  <c r="AJ18" i="808"/>
  <c r="AJ20" i="808" s="1"/>
  <c r="AJ23" i="808" s="1"/>
  <c r="G20" i="808"/>
  <c r="G24" i="808" s="1"/>
  <c r="AC26" i="808"/>
  <c r="AD26" i="808"/>
  <c r="AE26" i="808"/>
  <c r="AF26" i="808"/>
  <c r="AG26" i="808"/>
  <c r="AH26" i="808"/>
  <c r="AI26" i="808"/>
  <c r="AJ26" i="808"/>
  <c r="B29" i="808"/>
  <c r="D29" i="808"/>
  <c r="O30" i="808"/>
  <c r="P30" i="808"/>
  <c r="Q30" i="808"/>
  <c r="R30" i="808"/>
  <c r="S30" i="808"/>
  <c r="T30" i="808"/>
  <c r="AP30" i="808"/>
  <c r="AQ30" i="808"/>
  <c r="AR30" i="808"/>
  <c r="AS30" i="808"/>
  <c r="AT30" i="808"/>
  <c r="AU30" i="808"/>
  <c r="AV30" i="808"/>
  <c r="AW30" i="808"/>
  <c r="O52" i="808"/>
  <c r="P52" i="808"/>
  <c r="Q52" i="808"/>
  <c r="R52" i="808"/>
  <c r="S52" i="808"/>
  <c r="T52" i="808"/>
  <c r="T63" i="808" s="1"/>
  <c r="AP52" i="808"/>
  <c r="AP63" i="808" s="1"/>
  <c r="AQ52" i="808"/>
  <c r="AR52" i="808"/>
  <c r="AS52" i="808"/>
  <c r="AT52" i="808"/>
  <c r="AU52" i="808"/>
  <c r="AV52" i="808"/>
  <c r="AW52" i="808"/>
  <c r="O62" i="808"/>
  <c r="P62" i="808"/>
  <c r="Q62" i="808"/>
  <c r="R62" i="808"/>
  <c r="R63" i="808" s="1"/>
  <c r="S62" i="808"/>
  <c r="AP62" i="808"/>
  <c r="AQ62" i="808"/>
  <c r="AR62" i="808"/>
  <c r="AS62" i="808"/>
  <c r="AT62" i="808"/>
  <c r="AU62" i="808"/>
  <c r="AU63" i="808" s="1"/>
  <c r="AV62" i="808"/>
  <c r="AW62" i="808"/>
  <c r="C4" i="807"/>
  <c r="C5" i="807"/>
  <c r="C6" i="807"/>
  <c r="C7" i="807"/>
  <c r="C8" i="807"/>
  <c r="C9" i="807"/>
  <c r="C10" i="807"/>
  <c r="C11" i="807"/>
  <c r="C12" i="807"/>
  <c r="C13" i="807"/>
  <c r="L14" i="807"/>
  <c r="C14" i="807" s="1"/>
  <c r="M14" i="807"/>
  <c r="N14" i="807"/>
  <c r="C20" i="807"/>
  <c r="C21" i="807"/>
  <c r="C22" i="807"/>
  <c r="C23" i="807"/>
  <c r="B25" i="807"/>
  <c r="I25" i="807"/>
  <c r="C26" i="807"/>
  <c r="D26" i="807"/>
  <c r="E26" i="807"/>
  <c r="F26" i="807"/>
  <c r="L26" i="807"/>
  <c r="M26" i="807"/>
  <c r="N26" i="807"/>
  <c r="S26" i="807"/>
  <c r="Q63" i="808" l="1"/>
  <c r="AR63" i="808"/>
  <c r="O63" i="808"/>
  <c r="AT63" i="808"/>
  <c r="AL18" i="808"/>
  <c r="AL20" i="808" s="1"/>
  <c r="AL23" i="808" s="1"/>
  <c r="AD18" i="808"/>
  <c r="AD20" i="808" s="1"/>
  <c r="AD23" i="808" s="1"/>
  <c r="AW63" i="808"/>
  <c r="AV63" i="808"/>
  <c r="S63" i="808"/>
  <c r="C16" i="808"/>
  <c r="C18" i="808" s="1"/>
  <c r="C20" i="808" s="1"/>
  <c r="C24" i="808" s="1"/>
  <c r="AQ63" i="808"/>
  <c r="AF18" i="808"/>
  <c r="AF20" i="808" s="1"/>
  <c r="AF23" i="808" s="1"/>
  <c r="AS63" i="808"/>
  <c r="P63" i="808"/>
  <c r="H28" i="806"/>
  <c r="H29" i="806"/>
  <c r="H30" i="806"/>
  <c r="H31" i="806"/>
  <c r="H32" i="806"/>
  <c r="H33" i="806"/>
  <c r="H34" i="806"/>
  <c r="H35" i="806"/>
  <c r="C57" i="802" l="1"/>
  <c r="E57" i="802"/>
  <c r="F57" i="802" s="1"/>
  <c r="G57" i="802"/>
  <c r="H57" i="802"/>
  <c r="I57" i="802"/>
  <c r="D57" i="802" s="1"/>
  <c r="B34" i="791" l="1"/>
  <c r="B36" i="791"/>
  <c r="B38" i="791"/>
  <c r="B40" i="791"/>
  <c r="B42" i="791"/>
  <c r="B43" i="791"/>
  <c r="B45" i="791"/>
  <c r="B47" i="791"/>
  <c r="A29" i="780" l="1"/>
  <c r="A51" i="78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Rosén, Jonas</author>
  </authors>
  <commentList>
    <comment ref="I25" authorId="0" shapeId="0" xr:uid="{48008A62-D265-40FF-AED6-2A950184B993}">
      <text>
        <r>
          <rPr>
            <b/>
            <sz val="9"/>
            <color indexed="81"/>
            <rFont val="Tahoma"/>
            <family val="2"/>
          </rPr>
          <t>Rosén, Jonas:</t>
        </r>
        <r>
          <rPr>
            <sz val="9"/>
            <color indexed="81"/>
            <rFont val="Tahoma"/>
            <family val="2"/>
          </rPr>
          <t xml:space="preserve">
-4026</t>
        </r>
      </text>
    </comment>
  </commentList>
</comments>
</file>

<file path=xl/sharedStrings.xml><?xml version="1.0" encoding="utf-8"?>
<sst xmlns="http://schemas.openxmlformats.org/spreadsheetml/2006/main" count="6205" uniqueCount="1528">
  <si>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</si>
  <si>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</si>
  <si>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</si>
  <si>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</si>
  <si>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</si>
  <si>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</si>
  <si>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</si>
  <si>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</si>
  <si>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SHB Funds</t>
  </si>
  <si>
    <t>Norwegian Petroleum Fund</t>
  </si>
  <si>
    <t>Vanguard Funds</t>
  </si>
  <si>
    <t>BlackRock</t>
  </si>
  <si>
    <t>Swedbank Robur Funds</t>
  </si>
  <si>
    <t>Alecta</t>
  </si>
  <si>
    <t>Nordea Fonden</t>
  </si>
  <si>
    <t>Sampo Plc</t>
  </si>
  <si>
    <t>No.of shares, mill</t>
  </si>
  <si>
    <t>Largest shareholders</t>
  </si>
  <si>
    <t>BBB</t>
  </si>
  <si>
    <t>AT1 in March 2015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</si>
  <si>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</si>
  <si>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</si>
  <si>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</si>
  <si>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</si>
  <si>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</si>
  <si>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</si>
  <si>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</si>
  <si>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</si>
  <si>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</si>
  <si>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</si>
  <si>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</si>
  <si>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</si>
  <si>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</si>
  <si>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</si>
  <si>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t>Fitch</t>
  </si>
  <si>
    <t>S&amp;P</t>
  </si>
  <si>
    <t>Moody's</t>
  </si>
  <si>
    <t xml:space="preserve"> - Assets under Management</t>
  </si>
  <si>
    <t xml:space="preserve"> - Solvency</t>
  </si>
  <si>
    <t xml:space="preserve"> - Life &amp; Pensions</t>
  </si>
  <si>
    <t xml:space="preserve"> - Nordea Finance</t>
  </si>
  <si>
    <t>Business areas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</si>
  <si>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</si>
  <si>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</si>
  <si>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</si>
  <si>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</si>
  <si>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</si>
  <si>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</si>
  <si>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</si>
  <si>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</si>
  <si>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</si>
  <si>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</si>
  <si>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</si>
  <si>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</si>
  <si>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</si>
  <si>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</si>
  <si>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</si>
  <si>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</si>
  <si>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</si>
  <si>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</si>
  <si>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>Group Functions</t>
  </si>
  <si>
    <t>Contents</t>
  </si>
  <si>
    <t/>
  </si>
  <si>
    <t>Total deposits</t>
  </si>
  <si>
    <t>-</t>
  </si>
  <si>
    <t>Total lending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</si>
  <si>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</si>
  <si>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</si>
  <si>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</si>
  <si>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</si>
  <si>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</si>
  <si>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</si>
  <si>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</si>
  <si>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</si>
  <si>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</si>
  <si>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</si>
  <si>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</si>
  <si>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</si>
  <si>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</si>
  <si>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</si>
  <si>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</si>
  <si>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</si>
  <si>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</si>
  <si>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</si>
  <si>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</si>
  <si>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</si>
  <si>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</si>
  <si>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</si>
  <si>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</si>
  <si>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</si>
  <si>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</si>
  <si>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</si>
  <si>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</si>
  <si>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</si>
  <si>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</si>
  <si>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</si>
  <si>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</si>
  <si>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</si>
  <si>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</si>
  <si>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</si>
  <si>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</si>
  <si>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</si>
  <si>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</si>
  <si>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</si>
  <si>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</si>
  <si>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</si>
  <si>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</si>
  <si>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</si>
  <si>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</si>
  <si>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</si>
  <si>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</si>
  <si>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</si>
  <si>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</si>
  <si>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</si>
  <si>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</si>
  <si>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</si>
  <si>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</si>
  <si>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</si>
  <si>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</si>
  <si>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</si>
  <si>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</si>
  <si>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</si>
  <si>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</si>
  <si>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</si>
  <si>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</si>
  <si>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</si>
  <si>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</si>
  <si>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</si>
  <si>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</si>
  <si>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</si>
  <si>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</si>
  <si>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</si>
  <si>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</si>
  <si>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</si>
  <si>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</si>
  <si>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</si>
  <si>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</si>
  <si>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</si>
  <si>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</si>
  <si>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</si>
  <si>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</si>
  <si>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</si>
  <si>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</si>
  <si>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</si>
  <si>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</si>
  <si>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</si>
  <si>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Weighted average number of diluted shares, million</t>
  </si>
  <si>
    <t>Nordea Group</t>
  </si>
  <si>
    <t>Group Functions, Other and Eliminations</t>
  </si>
  <si>
    <t>Personal Banking</t>
  </si>
  <si>
    <t>Deposits in pooled schemes and unit-linked investment contacts</t>
  </si>
  <si>
    <t xml:space="preserve">Deposits and borrowings from the public 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</si>
  <si>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</si>
  <si>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</si>
  <si>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</si>
  <si>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</si>
  <si>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</si>
  <si>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</si>
  <si>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</si>
  <si>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</si>
  <si>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0.20</t>
  </si>
  <si>
    <t>0.25</t>
  </si>
  <si>
    <t>0.29</t>
  </si>
  <si>
    <t>0.26</t>
  </si>
  <si>
    <t>0.34</t>
  </si>
  <si>
    <t>0.43</t>
  </si>
  <si>
    <t>0.62</t>
  </si>
  <si>
    <t>0.64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</si>
  <si>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</si>
  <si>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</si>
  <si>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</si>
  <si>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</si>
  <si>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</si>
  <si>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</si>
  <si>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</si>
  <si>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</si>
  <si>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</si>
  <si>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3.90</t>
  </si>
  <si>
    <t>7.10</t>
  </si>
  <si>
    <t>8.16</t>
  </si>
  <si>
    <t>5.98</t>
  </si>
  <si>
    <t>7.24</t>
  </si>
  <si>
    <t>9.78</t>
  </si>
  <si>
    <t>9.68</t>
  </si>
  <si>
    <t>10.15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</si>
  <si>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</si>
  <si>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</si>
  <si>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</si>
  <si>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</si>
  <si>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</si>
  <si>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</si>
  <si>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</si>
  <si>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</si>
  <si>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</si>
  <si>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Ratios and key figures</t>
  </si>
  <si>
    <t>Assets held for sale</t>
  </si>
  <si>
    <t xml:space="preserve">Prepaid expenses and accrued income </t>
  </si>
  <si>
    <t xml:space="preserve">Other assets 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</si>
  <si>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</si>
  <si>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</si>
  <si>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</si>
  <si>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</si>
  <si>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</si>
  <si>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</si>
  <si>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</si>
  <si>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</si>
  <si>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</si>
  <si>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</si>
  <si>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</si>
  <si>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</si>
  <si>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</si>
  <si>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</si>
  <si>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</si>
  <si>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</si>
  <si>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</si>
  <si>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</si>
  <si>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</si>
  <si>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</si>
  <si>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</si>
  <si>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</si>
  <si>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t xml:space="preserve">Investments in associated undertakings </t>
  </si>
  <si>
    <t>Profit before loan losses</t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</si>
  <si>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</si>
  <si>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</si>
  <si>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</si>
  <si>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</si>
  <si>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</si>
  <si>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</si>
  <si>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</si>
  <si>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</si>
  <si>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</si>
  <si>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</si>
  <si>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</si>
  <si>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</si>
  <si>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</si>
  <si>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</si>
  <si>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</si>
  <si>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</si>
  <si>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</si>
  <si>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</si>
  <si>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</si>
  <si>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</si>
  <si>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</si>
  <si>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</si>
  <si>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</si>
  <si>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</si>
  <si>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</si>
  <si>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</si>
  <si>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</si>
  <si>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</si>
  <si>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</si>
  <si>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</si>
  <si>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</si>
  <si>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</si>
  <si>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</si>
  <si>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</si>
  <si>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</si>
  <si>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</si>
  <si>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</si>
  <si>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</si>
  <si>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</si>
  <si>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</si>
  <si>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</si>
  <si>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</si>
  <si>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</si>
  <si>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</si>
  <si>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</si>
  <si>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</si>
  <si>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</si>
  <si>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</si>
  <si>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</si>
  <si>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</si>
  <si>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</si>
  <si>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</si>
  <si>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</si>
  <si>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</si>
  <si>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</si>
  <si>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</si>
  <si>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</si>
  <si>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</si>
  <si>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</si>
  <si>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</si>
  <si>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</si>
  <si>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</si>
  <si>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</si>
  <si>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</si>
  <si>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</si>
  <si>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</si>
  <si>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Total</t>
  </si>
  <si>
    <t>EURbn</t>
  </si>
  <si>
    <t>Q1/14</t>
  </si>
  <si>
    <t>Russia</t>
  </si>
  <si>
    <t>Sweden</t>
  </si>
  <si>
    <t>Norway</t>
  </si>
  <si>
    <t>Finland</t>
  </si>
  <si>
    <t>Denmark</t>
  </si>
  <si>
    <t>Percentage</t>
  </si>
  <si>
    <t>Q4/14</t>
  </si>
  <si>
    <t>%</t>
  </si>
  <si>
    <t>Q4/12</t>
  </si>
  <si>
    <t>Q1/13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</si>
  <si>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</si>
  <si>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</si>
  <si>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</si>
  <si>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</si>
  <si>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</si>
  <si>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</si>
  <si>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</si>
  <si>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</si>
  <si>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</si>
  <si>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</si>
  <si>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</si>
  <si>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</si>
  <si>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</si>
  <si>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</si>
  <si>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</si>
  <si>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</si>
  <si>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</si>
  <si>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</si>
  <si>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</si>
  <si>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</si>
  <si>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Net</t>
  </si>
  <si>
    <t>Q2/13*</t>
  </si>
  <si>
    <t>Public sector</t>
  </si>
  <si>
    <t>Reverse repos</t>
  </si>
  <si>
    <t>Consumer</t>
  </si>
  <si>
    <t>Mortgage</t>
  </si>
  <si>
    <t>Corporate</t>
  </si>
  <si>
    <t>Lending to the public by country</t>
  </si>
  <si>
    <t>Household</t>
  </si>
  <si>
    <t>Total Corporate</t>
  </si>
  <si>
    <t>Outside Nordic</t>
  </si>
  <si>
    <t>Nordea</t>
  </si>
  <si>
    <t>Total incl. loans to central banks and credit inst.</t>
  </si>
  <si>
    <t>Total excl. off-balance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</si>
  <si>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</si>
  <si>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</si>
  <si>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</si>
  <si>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</si>
  <si>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</si>
  <si>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</si>
  <si>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</si>
  <si>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</si>
  <si>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</si>
  <si>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</si>
  <si>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</si>
  <si>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</si>
  <si>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</si>
  <si>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</si>
  <si>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</si>
  <si>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</si>
  <si>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</si>
  <si>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</si>
  <si>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</si>
  <si>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</si>
  <si>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</si>
  <si>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</si>
  <si>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</si>
  <si>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</si>
  <si>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</si>
  <si>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</si>
  <si>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</si>
  <si>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</si>
  <si>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</si>
  <si>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</si>
  <si>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</si>
  <si>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</si>
  <si>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</si>
  <si>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</si>
  <si>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</si>
  <si>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</si>
  <si>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</si>
  <si>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</si>
  <si>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</si>
  <si>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</si>
  <si>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</si>
  <si>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</si>
  <si>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</si>
  <si>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</si>
  <si>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</si>
  <si>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</si>
  <si>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</si>
  <si>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</si>
  <si>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</si>
  <si>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total</t>
  </si>
  <si>
    <t>Institutions</t>
  </si>
  <si>
    <t>Asset class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</si>
  <si>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</si>
  <si>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</si>
  <si>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</si>
  <si>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</si>
  <si>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</si>
  <si>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</si>
  <si>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</si>
  <si>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</si>
  <si>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</si>
  <si>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</si>
  <si>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</si>
  <si>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</si>
  <si>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</si>
  <si>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</si>
  <si>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</si>
  <si>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</si>
  <si>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</si>
  <si>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</si>
  <si>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</si>
  <si>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</si>
  <si>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</si>
  <si>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</si>
  <si>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</si>
  <si>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</si>
  <si>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</si>
  <si>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</si>
  <si>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</si>
  <si>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</si>
  <si>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</si>
  <si>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</si>
  <si>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</si>
  <si>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</si>
  <si>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</si>
  <si>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</si>
  <si>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</si>
  <si>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</si>
  <si>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</si>
  <si>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</si>
  <si>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</si>
  <si>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</si>
  <si>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</si>
  <si>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</si>
  <si>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</si>
  <si>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</si>
  <si>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Foreign exchange risk</t>
  </si>
  <si>
    <t>Equity risk</t>
  </si>
  <si>
    <t>Capital requirement</t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</si>
  <si>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</si>
  <si>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</si>
  <si>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</si>
  <si>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</si>
  <si>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</si>
  <si>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</si>
  <si>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</si>
  <si>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</si>
  <si>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</si>
  <si>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Total regulatory adjustments to Tier 2 capital</t>
  </si>
  <si>
    <t>Other items, net</t>
  </si>
  <si>
    <t>Pension assets in excess of related liabilities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</si>
  <si>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</si>
  <si>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</si>
  <si>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</si>
  <si>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</si>
  <si>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</si>
  <si>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</si>
  <si>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</si>
  <si>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</si>
  <si>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</si>
  <si>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</si>
  <si>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</si>
  <si>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</si>
  <si>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</si>
  <si>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</si>
  <si>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</si>
  <si>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</si>
  <si>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</si>
  <si>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</si>
  <si>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</si>
  <si>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</si>
  <si>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</si>
  <si>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</si>
  <si>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</si>
  <si>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</si>
  <si>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</si>
  <si>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</si>
  <si>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</si>
  <si>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</si>
  <si>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</si>
  <si>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</si>
  <si>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</si>
  <si>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</si>
  <si>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</si>
  <si>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</si>
  <si>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</si>
  <si>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</si>
  <si>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</si>
  <si>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</si>
  <si>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</si>
  <si>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</si>
  <si>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</si>
  <si>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</si>
  <si>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Baltics</t>
  </si>
  <si>
    <t>Nordea Eiendomskreditt AS</t>
  </si>
  <si>
    <t>Nordea Mortgage Bank</t>
  </si>
  <si>
    <t>Nordea Hypotek AB</t>
  </si>
  <si>
    <t>Capital Buffers total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</si>
  <si>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</si>
  <si>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</si>
  <si>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</si>
  <si>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</si>
  <si>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</si>
  <si>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</si>
  <si>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</si>
  <si>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</si>
  <si>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</si>
  <si>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</si>
  <si>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</si>
  <si>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</si>
  <si>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</si>
  <si>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</si>
  <si>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</si>
  <si>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</si>
  <si>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</si>
  <si>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</si>
  <si>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</si>
  <si>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</si>
  <si>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</si>
  <si>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</si>
  <si>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</si>
  <si>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</si>
  <si>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</si>
  <si>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</si>
  <si>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</si>
  <si>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</si>
  <si>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</si>
  <si>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</si>
  <si>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</si>
  <si>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</si>
  <si>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</si>
  <si>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</si>
  <si>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</si>
  <si>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</si>
  <si>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</si>
  <si>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</si>
  <si>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</si>
  <si>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</si>
  <si>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</si>
  <si>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</si>
  <si>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</si>
  <si>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</si>
  <si>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</si>
  <si>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</si>
  <si>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</si>
  <si>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</si>
  <si>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</si>
  <si>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</si>
  <si>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</si>
  <si>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</si>
  <si>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</si>
  <si>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</si>
  <si>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</si>
  <si>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</si>
  <si>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development - interest rates</t>
  </si>
  <si>
    <t>Country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</si>
  <si>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</si>
  <si>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</si>
  <si>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</si>
  <si>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</si>
  <si>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</si>
  <si>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carolina.brikho@nordea.com</t>
  </si>
  <si>
    <t>+46 761 347 530</t>
  </si>
  <si>
    <t>Carolina Brikho,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</si>
  <si>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</si>
  <si>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</si>
  <si>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</si>
  <si>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</si>
  <si>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</si>
  <si>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</si>
  <si>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</si>
  <si>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</si>
  <si>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</si>
  <si>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</si>
  <si>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</si>
  <si>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</si>
  <si>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</si>
  <si>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</si>
  <si>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</si>
  <si>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 xml:space="preserve">Other  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</si>
  <si>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</si>
  <si>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</si>
  <si>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</si>
  <si>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</si>
  <si>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</si>
  <si>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</si>
  <si>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</si>
  <si>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</si>
  <si>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</si>
  <si>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</si>
  <si>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</si>
  <si>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Cover pools, covered bonds</t>
  </si>
  <si>
    <t>˃90%</t>
  </si>
  <si>
    <t xml:space="preserve"> - Personal Banking Financial highlights</t>
  </si>
  <si>
    <t>* excluding Poland onwards</t>
  </si>
  <si>
    <t>Q4/17</t>
  </si>
  <si>
    <t>AT1 in November 2017 issue rating</t>
  </si>
  <si>
    <t>Additional Tier 1 capital holders</t>
  </si>
  <si>
    <t xml:space="preserve">   Collateralised lending</t>
  </si>
  <si>
    <t xml:space="preserve">   Housing loans</t>
  </si>
  <si>
    <t>Q1/18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</si>
  <si>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</si>
  <si>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</si>
  <si>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</si>
  <si>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</si>
  <si>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</si>
  <si>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</si>
  <si>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</si>
  <si>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</si>
  <si>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</si>
  <si>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</si>
  <si>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</si>
  <si>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</si>
  <si>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</si>
  <si>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</si>
  <si>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</si>
  <si>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</si>
  <si>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</si>
  <si>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</si>
  <si>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</si>
  <si>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</si>
  <si>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</si>
  <si>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</si>
  <si>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Additional risk exposure amount related to Finnish RW floor due to Article 458 CRR</t>
  </si>
  <si>
    <t>Total Own Funds, including profit</t>
  </si>
  <si>
    <t>Common Equity Tier 1 capital, including profit</t>
  </si>
  <si>
    <t>26.2</t>
  </si>
  <si>
    <t>25.2</t>
  </si>
  <si>
    <t>22.2</t>
  </si>
  <si>
    <t>19.8</t>
  </si>
  <si>
    <t>320.1</t>
  </si>
  <si>
    <t>-3.9</t>
  </si>
  <si>
    <t>8.66</t>
  </si>
  <si>
    <t>Loans measured at amortised cost</t>
  </si>
  <si>
    <t>Impaired loans Stage 3</t>
  </si>
  <si>
    <t xml:space="preserve">   Stages 1 &amp; 2</t>
  </si>
  <si>
    <t xml:space="preserve">   Stage 3</t>
  </si>
  <si>
    <t>Impaired loans (Stage 3)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</si>
  <si>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</si>
  <si>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</si>
  <si>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</si>
  <si>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</si>
  <si>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</si>
  <si>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</si>
  <si>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</si>
  <si>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</si>
  <si>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</si>
  <si>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</si>
  <si>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</si>
  <si>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</si>
  <si>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</si>
  <si>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</si>
  <si>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</si>
  <si>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t>Q2/18</t>
  </si>
  <si>
    <t>Baa1</t>
  </si>
  <si>
    <t>A</t>
  </si>
  <si>
    <t>26.5</t>
  </si>
  <si>
    <t>19.9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</si>
  <si>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</si>
  <si>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</si>
  <si>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</si>
  <si>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</si>
  <si>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</si>
  <si>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</si>
  <si>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</si>
  <si>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</si>
  <si>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</si>
  <si>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</si>
  <si>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</si>
  <si>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</si>
  <si>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</si>
  <si>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</si>
  <si>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</si>
  <si>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</si>
  <si>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</si>
  <si>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</si>
  <si>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</si>
  <si>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t>Q3/18</t>
  </si>
  <si>
    <t xml:space="preserve">Nordea Bank Abp </t>
  </si>
  <si>
    <t>Nordea Bank Abp Senior Non-Preferred (SNP) issuances</t>
  </si>
  <si>
    <t>2020E</t>
  </si>
  <si>
    <t>Of which measured at fair value</t>
  </si>
  <si>
    <t>Total loans</t>
  </si>
  <si>
    <t>Reversed repurchase agreements</t>
  </si>
  <si>
    <t>Past due loans %</t>
  </si>
  <si>
    <t>Households customers</t>
  </si>
  <si>
    <t>Interest-bearing securities</t>
  </si>
  <si>
    <t>Impairment rate (stage 3) gross, basis points</t>
  </si>
  <si>
    <t>1.6</t>
  </si>
  <si>
    <t>Asset &amp; Wealth Management</t>
  </si>
  <si>
    <t xml:space="preserve"> - Asset &amp; Wealth Management Financial highlights</t>
  </si>
  <si>
    <t>Total number of outstanding shares</t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</si>
  <si>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</si>
  <si>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</si>
  <si>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</si>
  <si>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</si>
  <si>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</si>
  <si>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</si>
  <si>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</si>
  <si>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</si>
  <si>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</si>
  <si>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</si>
  <si>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</si>
  <si>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</si>
  <si>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Net fee and commission income</t>
  </si>
  <si>
    <t>Q4/18</t>
  </si>
  <si>
    <t>Cevian Capital</t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</si>
  <si>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</si>
  <si>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</si>
  <si>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</si>
  <si>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</si>
  <si>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</si>
  <si>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</si>
  <si>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</si>
  <si>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</si>
  <si>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</si>
  <si>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</si>
  <si>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</si>
  <si>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</si>
  <si>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</si>
  <si>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</si>
  <si>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</si>
  <si>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</si>
  <si>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According to Nordea definition</t>
  </si>
  <si>
    <t>Liquidity Coverage Ratio Subcomponents (EBA LCR Delegated act)</t>
  </si>
  <si>
    <t>Allowances (Stage 1 and 2)</t>
  </si>
  <si>
    <t>Allowances (Stage 3)</t>
  </si>
  <si>
    <t>maria.caneman@nordea.com</t>
  </si>
  <si>
    <t>+46 768 249 218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</si>
  <si>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</si>
  <si>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</si>
  <si>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</si>
  <si>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</si>
  <si>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12 quarter overview</t>
  </si>
  <si>
    <t>12 year overview</t>
  </si>
  <si>
    <t>Additional risk exposure amount related to Swedish RW floor due to Article 458 CRR</t>
  </si>
  <si>
    <t xml:space="preserve">These figures are according to part 8 of CRR
</t>
  </si>
  <si>
    <t>Own Funds including profit (Nordea Bank Abp)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</si>
  <si>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</si>
  <si>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</si>
  <si>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</si>
  <si>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</si>
  <si>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</si>
  <si>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</si>
  <si>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</si>
  <si>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</si>
  <si>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</si>
  <si>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</si>
  <si>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</si>
  <si>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</si>
  <si>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Total Capital ratio</t>
  </si>
  <si>
    <t>Total Own funds</t>
  </si>
  <si>
    <t>Other deductions</t>
  </si>
  <si>
    <t xml:space="preserve"> - of which perpetual subordinated loans</t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</si>
  <si>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</si>
  <si>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</si>
  <si>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</si>
  <si>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</si>
  <si>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</si>
  <si>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</si>
  <si>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</si>
  <si>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</si>
  <si>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</si>
  <si>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</si>
  <si>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</si>
  <si>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</si>
  <si>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</si>
  <si>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 xml:space="preserve"> - 12 years overview Balance sheet</t>
  </si>
  <si>
    <t>A-1</t>
  </si>
  <si>
    <t>Q1/19</t>
  </si>
  <si>
    <t>Ilmarinen</t>
  </si>
  <si>
    <t>Nordea Vinstandelsstiftelse</t>
  </si>
  <si>
    <t>Q119</t>
  </si>
  <si>
    <t>1Q19/4Q18</t>
  </si>
  <si>
    <t>Settlement Risk</t>
  </si>
  <si>
    <t xml:space="preserve">Settlement Risk </t>
  </si>
  <si>
    <t xml:space="preserve">1) All figures excluding Settlement Risk </t>
  </si>
  <si>
    <t>Commodity Risk</t>
  </si>
  <si>
    <t>Interest rate risk</t>
  </si>
  <si>
    <t>Standardised Approach</t>
  </si>
  <si>
    <t>Equity Event Risk (IA)</t>
  </si>
  <si>
    <t>Comprehensive Risk Charge (IA)</t>
  </si>
  <si>
    <t>Incremental Risk Charge (IA)</t>
  </si>
  <si>
    <t>Credit spread risk</t>
  </si>
  <si>
    <t>Total Stressed VaR (IA)</t>
  </si>
  <si>
    <t>Total VaR (IA)</t>
  </si>
  <si>
    <t>Trading book</t>
  </si>
  <si>
    <t>O-SII</t>
  </si>
  <si>
    <t>Nordea does not have the following IRB exposure classes: equity exposures, central governments and central banks, qualifying revolving retail</t>
  </si>
  <si>
    <t>Own funds (net after deduction)</t>
  </si>
  <si>
    <t>Invested unrestriced equity</t>
  </si>
  <si>
    <t>AT1 in March 2019 issue rating</t>
  </si>
  <si>
    <t>2019</t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</si>
  <si>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</si>
  <si>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</si>
  <si>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</si>
  <si>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</si>
  <si>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t>anna.gabran@nordea.com</t>
  </si>
  <si>
    <t>+358 407 081 807</t>
  </si>
  <si>
    <t>Anna Gabrán, Senior IR Officer</t>
  </si>
  <si>
    <t>Q2/19</t>
  </si>
  <si>
    <t>Q219</t>
  </si>
  <si>
    <t>Axel Malgerud, Senior IR Officer</t>
  </si>
  <si>
    <t>axel.malgerud@nordea.com</t>
  </si>
  <si>
    <t>+46 721 415 150</t>
  </si>
  <si>
    <t>Nordic household debt to disposable income developments, annually 2002-2018</t>
  </si>
  <si>
    <r>
      <rPr>
        <b/>
        <sz val="8"/>
        <color rgb="FF000000"/>
        <rFont val="Arial"/>
        <family val="2"/>
      </rPr>
      <t>Total Asset and Management</t>
    </r>
  </si>
  <si>
    <r>
      <rPr>
        <sz val="8"/>
        <color rgb="FF000000"/>
        <rFont val="Arial"/>
        <family val="2"/>
      </rPr>
      <t xml:space="preserve">of which non-guaranteed </t>
    </r>
  </si>
  <si>
    <r>
      <rPr>
        <sz val="8"/>
        <color rgb="FF000000"/>
        <rFont val="Arial"/>
        <family val="2"/>
      </rPr>
      <t xml:space="preserve">of which guaranteed </t>
    </r>
  </si>
  <si>
    <r>
      <rPr>
        <b/>
        <sz val="8"/>
        <color rgb="FF000000"/>
        <rFont val="Arial"/>
        <family val="2"/>
      </rPr>
      <t>Total Market Return AuM</t>
    </r>
  </si>
  <si>
    <r>
      <rPr>
        <sz val="8"/>
        <color rgb="FF000000"/>
        <rFont val="Arial"/>
        <family val="2"/>
      </rPr>
      <t>of which 0-3%</t>
    </r>
  </si>
  <si>
    <r>
      <rPr>
        <sz val="8"/>
        <color rgb="FF000000"/>
        <rFont val="Arial"/>
        <family val="2"/>
      </rPr>
      <t>of which 3-5%</t>
    </r>
  </si>
  <si>
    <r>
      <rPr>
        <sz val="8"/>
        <color rgb="FF000000"/>
        <rFont val="Arial"/>
        <family val="2"/>
      </rPr>
      <t>of which &gt;5%</t>
    </r>
  </si>
  <si>
    <r>
      <rPr>
        <b/>
        <sz val="8"/>
        <color rgb="FF000000"/>
        <rFont val="Arial"/>
        <family val="2"/>
      </rPr>
      <t>Total Traditional AuM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</si>
  <si>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</si>
  <si>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Poland</t>
    </r>
  </si>
  <si>
    <r>
      <rPr>
        <b/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</si>
  <si>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</si>
  <si>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</si>
  <si>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EURbn</t>
    </r>
  </si>
  <si>
    <r>
      <rPr>
        <b/>
        <sz val="10"/>
        <color rgb="FF2F75B5"/>
        <rFont val="Arial"/>
        <family val="2"/>
      </rPr>
      <t>Life &amp; Pensions -  Guaranteed client returns per category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</si>
  <si>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</si>
  <si>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</si>
  <si>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</si>
  <si>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Q119</t>
    </r>
  </si>
  <si>
    <r>
      <rPr>
        <b/>
        <sz val="8"/>
        <color rgb="FF000000"/>
        <rFont val="Arial"/>
        <family val="2"/>
      </rPr>
      <t>Q219</t>
    </r>
  </si>
  <si>
    <r>
      <rPr>
        <b/>
        <sz val="8"/>
        <color rgb="FF000000"/>
        <rFont val="Arial"/>
        <family val="2"/>
      </rPr>
      <t>Net equity exposure %</t>
    </r>
  </si>
  <si>
    <r>
      <rPr>
        <b/>
        <sz val="8"/>
        <color rgb="FF000000"/>
        <rFont val="Arial"/>
        <family val="2"/>
      </rPr>
      <t>Total EURbn</t>
    </r>
  </si>
  <si>
    <r>
      <rPr>
        <b/>
        <sz val="10"/>
        <color rgb="FF2F75B5"/>
        <rFont val="Arial"/>
        <family val="2"/>
      </rPr>
      <t>Life &amp; Pensions - Asset allocation</t>
    </r>
  </si>
  <si>
    <r>
      <rPr>
        <sz val="8"/>
        <color rgb="FF000000"/>
        <rFont val="Arial"/>
        <family val="2"/>
      </rPr>
      <t>Denmark</t>
    </r>
  </si>
  <si>
    <r>
      <rPr>
        <b/>
        <sz val="10"/>
        <color rgb="FF2F75B5"/>
        <rFont val="Arial"/>
        <family val="2"/>
      </rPr>
      <t>Life &amp; Pensions - Gross written premiums by market</t>
    </r>
  </si>
  <si>
    <r>
      <rPr>
        <sz val="8"/>
        <color rgb="FF000000"/>
        <rFont val="Arial"/>
        <family val="2"/>
      </rPr>
      <t>Number of employees (FTEs)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</si>
  <si>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</si>
  <si>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Premiums</t>
    </r>
  </si>
  <si>
    <r>
      <rPr>
        <sz val="8"/>
        <color rgb="FF000000"/>
        <rFont val="Arial"/>
        <family val="2"/>
      </rPr>
      <t>AuM, EURbn</t>
    </r>
  </si>
  <si>
    <r>
      <rPr>
        <sz val="8"/>
        <color rgb="FF000000"/>
        <rFont val="Arial"/>
        <family val="2"/>
      </rPr>
      <t>Cost/income ratio, %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</si>
  <si>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</si>
  <si>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Net loan losses</t>
    </r>
  </si>
  <si>
    <r>
      <rPr>
        <b/>
        <sz val="8"/>
        <color rgb="FF000000"/>
        <rFont val="Arial"/>
        <family val="2"/>
      </rPr>
      <t>Profit before loan losses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</si>
  <si>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</si>
  <si>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 xml:space="preserve">Total opeating income </t>
    </r>
  </si>
  <si>
    <r>
      <rPr>
        <sz val="8"/>
        <color rgb="FF000000"/>
        <rFont val="Arial"/>
        <family val="2"/>
      </rPr>
      <t>Equity method &amp; other income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</si>
  <si>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</si>
  <si>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</si>
  <si>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interest income</t>
    </r>
  </si>
  <si>
    <r>
      <rPr>
        <b/>
        <sz val="10"/>
        <color rgb="FF2F75B5"/>
        <rFont val="Arial"/>
        <family val="2"/>
      </rPr>
      <t>Chg %</t>
    </r>
  </si>
  <si>
    <r>
      <rPr>
        <sz val="8"/>
        <color rgb="FF000000"/>
        <rFont val="Arial"/>
        <family val="2"/>
      </rPr>
      <t>Equities drop 20%</t>
    </r>
  </si>
  <si>
    <r>
      <rPr>
        <sz val="8"/>
        <color rgb="FF000000"/>
        <rFont val="Arial"/>
        <family val="2"/>
      </rPr>
      <t>Interest rates up 50bp</t>
    </r>
  </si>
  <si>
    <r>
      <rPr>
        <sz val="8"/>
        <color rgb="FF000000"/>
        <rFont val="Arial"/>
        <family val="2"/>
      </rPr>
      <t>Interest rates down 50bp</t>
    </r>
  </si>
  <si>
    <r>
      <rPr>
        <sz val="8"/>
        <color rgb="FF000000"/>
        <rFont val="Arial"/>
        <family val="2"/>
      </rPr>
      <t>Solvency in % of requirement</t>
    </r>
  </si>
  <si>
    <r>
      <rPr>
        <b/>
        <sz val="8"/>
        <color rgb="FF000000"/>
        <rFont val="Arial"/>
        <family val="2"/>
      </rPr>
      <t>Life Group</t>
    </r>
  </si>
  <si>
    <r>
      <rPr>
        <sz val="8"/>
        <color rgb="FF000000"/>
        <rFont val="Arial"/>
        <family val="2"/>
      </rPr>
      <t>Solvency buffer</t>
    </r>
  </si>
  <si>
    <r>
      <rPr>
        <sz val="8"/>
        <color rgb="FF000000"/>
        <rFont val="Arial"/>
        <family val="2"/>
      </rPr>
      <t>Actual solvency capital</t>
    </r>
  </si>
  <si>
    <r>
      <rPr>
        <sz val="8"/>
        <color rgb="FF000000"/>
        <rFont val="Arial"/>
        <family val="2"/>
      </rPr>
      <t>Required solvency</t>
    </r>
  </si>
  <si>
    <r>
      <rPr>
        <b/>
        <sz val="8"/>
        <color rgb="FF000000"/>
        <rFont val="Arial"/>
        <family val="2"/>
      </rPr>
      <t>% of provisions</t>
    </r>
  </si>
  <si>
    <r>
      <rPr>
        <b/>
        <sz val="10"/>
        <color rgb="FF2F75B5"/>
        <rFont val="Arial"/>
        <family val="2"/>
      </rPr>
      <t>Financial buffers</t>
    </r>
  </si>
  <si>
    <r>
      <rPr>
        <i/>
        <sz val="8"/>
        <color rgb="FF000000"/>
        <rFont val="Arial"/>
        <family val="2"/>
      </rPr>
      <t>Profit from Pure risk products (not bundled with pension schemes) including Health &amp; Accident result.</t>
    </r>
  </si>
  <si>
    <r>
      <rPr>
        <i/>
        <sz val="8"/>
        <color rgb="FF000000"/>
        <rFont val="Arial"/>
        <family val="2"/>
      </rPr>
      <t>Profit from unit linked and premium guarantee products including cost result and risk result.</t>
    </r>
  </si>
  <si>
    <r>
      <rPr>
        <i/>
        <sz val="8"/>
        <color rgb="FF000000"/>
        <rFont val="Arial"/>
        <family val="2"/>
      </rPr>
      <t>Profit originating from risk products sold (bundled) with the traditional products. Fully in favour of owner, except for DK with 50% of profit and 100% of loss.</t>
    </r>
  </si>
  <si>
    <r>
      <rPr>
        <i/>
        <sz val="8"/>
        <color rgb="FF000000"/>
        <rFont val="Arial"/>
        <family val="2"/>
      </rPr>
      <t>Contribution from risk result</t>
    </r>
  </si>
  <si>
    <r>
      <rPr>
        <i/>
        <sz val="8"/>
        <color rgb="FF000000"/>
        <rFont val="Arial"/>
        <family val="2"/>
      </rPr>
      <t xml:space="preserve">Profit originating from administration of insurance policies. Fully in favour of owner, except for DK with 50% of profit and 100% of loss. </t>
    </r>
  </si>
  <si>
    <r>
      <rPr>
        <i/>
        <sz val="8"/>
        <color rgb="FF000000"/>
        <rFont val="Arial"/>
        <family val="2"/>
      </rPr>
      <t>Contribution from cost result</t>
    </r>
  </si>
  <si>
    <r>
      <rPr>
        <i/>
        <sz val="8"/>
        <color rgb="FF000000"/>
        <rFont val="Arial"/>
        <family val="2"/>
      </rPr>
      <t>Profit-sharing of investment return from the Norwegian and Swedish business (individual portfolio).</t>
    </r>
  </si>
  <si>
    <r>
      <rPr>
        <i/>
        <sz val="8"/>
        <color rgb="FF000000"/>
        <rFont val="Arial"/>
        <family val="2"/>
      </rPr>
      <t>Profit sharing</t>
    </r>
  </si>
  <si>
    <r>
      <rPr>
        <i/>
        <sz val="8"/>
        <color rgb="FF000000"/>
        <rFont val="Arial"/>
        <family val="2"/>
      </rPr>
      <t>Fee income based on the volume of Traditional ”with profit” portfolios in DK, FI and NO.</t>
    </r>
  </si>
  <si>
    <r>
      <rPr>
        <i/>
        <sz val="8"/>
        <color rgb="FF000000"/>
        <rFont val="Arial"/>
        <family val="2"/>
      </rPr>
      <t>Fee contribution</t>
    </r>
  </si>
  <si>
    <r>
      <rPr>
        <b/>
        <sz val="8"/>
        <color rgb="FF000000"/>
        <rFont val="Arial"/>
        <family val="2"/>
      </rPr>
      <t>Total product result</t>
    </r>
  </si>
  <si>
    <r>
      <rPr>
        <b/>
        <sz val="8"/>
        <color rgb="FF000000"/>
        <rFont val="Arial"/>
        <family val="2"/>
      </rPr>
      <t>Profit Risk products</t>
    </r>
  </si>
  <si>
    <r>
      <rPr>
        <b/>
        <sz val="8"/>
        <color rgb="FF000000"/>
        <rFont val="Arial"/>
        <family val="2"/>
      </rPr>
      <t>Profit Market Return products</t>
    </r>
  </si>
  <si>
    <t>2Q19/1Q19</t>
  </si>
  <si>
    <r>
      <t>Equity Event Risk (IA)</t>
    </r>
    <r>
      <rPr>
        <b/>
        <vertAlign val="superscript"/>
        <sz val="8"/>
        <rFont val="Arial"/>
        <family val="2"/>
      </rPr>
      <t>2</t>
    </r>
  </si>
  <si>
    <t xml:space="preserve">² Excluding profit of the period 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</si>
  <si>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</si>
  <si>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</si>
  <si>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t>Capital ratios (Nordea Bank Abp)</t>
  </si>
  <si>
    <r>
      <t>Capital requirements for market risk (Nordea Bank Abp)</t>
    </r>
    <r>
      <rPr>
        <b/>
        <vertAlign val="superscript"/>
        <sz val="10"/>
        <color theme="4" tint="-0.249977111117893"/>
        <rFont val="Arial"/>
        <family val="2"/>
      </rPr>
      <t>1</t>
    </r>
  </si>
  <si>
    <t>² Excluding profit of the period</t>
  </si>
  <si>
    <r>
      <rPr>
        <b/>
        <sz val="8"/>
        <color rgb="FF000000"/>
        <rFont val="Arial"/>
        <family val="2"/>
      </rPr>
      <t>Total deposits</t>
    </r>
  </si>
  <si>
    <r>
      <rPr>
        <b/>
        <sz val="8"/>
        <color rgb="FF000000"/>
        <rFont val="Arial"/>
        <family val="2"/>
      </rPr>
      <t>Total lending</t>
    </r>
  </si>
  <si>
    <r>
      <rPr>
        <b/>
        <sz val="10"/>
        <color rgb="FF2F75B5"/>
        <rFont val="Arial"/>
        <family val="2"/>
      </rPr>
      <t>Chg local curr. %</t>
    </r>
  </si>
  <si>
    <r>
      <rPr>
        <b/>
        <sz val="10"/>
        <color rgb="FF2F75B5"/>
        <rFont val="Arial"/>
        <family val="2"/>
      </rPr>
      <t>Personal Banking - Volumes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</si>
  <si>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</si>
  <si>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ROCAR, %</t>
    </r>
  </si>
  <si>
    <r>
      <rPr>
        <sz val="8"/>
        <color rgb="FF000000"/>
        <rFont val="Arial"/>
        <family val="2"/>
      </rPr>
      <t>BBD Nordic</t>
    </r>
  </si>
  <si>
    <r>
      <rPr>
        <sz val="8"/>
        <color rgb="FF000000"/>
        <rFont val="Arial"/>
        <family val="2"/>
      </rPr>
      <t>BB Sweden</t>
    </r>
  </si>
  <si>
    <r>
      <rPr>
        <sz val="8"/>
        <color rgb="FF000000"/>
        <rFont val="Arial"/>
        <family val="2"/>
      </rPr>
      <t>BB Norway</t>
    </r>
  </si>
  <si>
    <r>
      <rPr>
        <sz val="8"/>
        <color rgb="FF000000"/>
        <rFont val="Arial"/>
        <family val="2"/>
      </rPr>
      <t>BB Finland</t>
    </r>
  </si>
  <si>
    <r>
      <rPr>
        <sz val="8"/>
        <color rgb="FF000000"/>
        <rFont val="Arial"/>
        <family val="2"/>
      </rPr>
      <t>BB Denmark</t>
    </r>
  </si>
  <si>
    <r>
      <rPr>
        <b/>
        <sz val="10"/>
        <color rgb="FF2F75B5"/>
        <rFont val="Arial"/>
        <family val="2"/>
      </rPr>
      <t>Business Banking - Net loan losses</t>
    </r>
  </si>
  <si>
    <r>
      <rPr>
        <b/>
        <sz val="10"/>
        <color rgb="FF2F75B5"/>
        <rFont val="Arial"/>
        <family val="2"/>
      </rPr>
      <t>Business Banking - Net interest income</t>
    </r>
  </si>
  <si>
    <r>
      <rPr>
        <b/>
        <sz val="8"/>
        <color rgb="FF000000"/>
        <rFont val="Arial"/>
        <family val="2"/>
      </rPr>
      <t>Total volume</t>
    </r>
  </si>
  <si>
    <r>
      <rPr>
        <sz val="8"/>
        <color rgb="FF000000"/>
        <rFont val="Arial"/>
        <family val="2"/>
      </rPr>
      <t>Unsecured Lending</t>
    </r>
  </si>
  <si>
    <r>
      <rPr>
        <sz val="8"/>
        <color rgb="FF000000"/>
        <rFont val="Arial"/>
        <family val="2"/>
      </rPr>
      <t>Nordea Bank Sales</t>
    </r>
  </si>
  <si>
    <r>
      <rPr>
        <sz val="8"/>
        <color rgb="FF000000"/>
        <rFont val="Arial"/>
        <family val="2"/>
      </rPr>
      <t>Bank Channel</t>
    </r>
  </si>
  <si>
    <r>
      <rPr>
        <sz val="8"/>
        <color rgb="FF000000"/>
        <rFont val="Arial"/>
        <family val="2"/>
      </rPr>
      <t>Consumer Finance</t>
    </r>
  </si>
  <si>
    <r>
      <rPr>
        <sz val="8"/>
        <color rgb="FF000000"/>
        <rFont val="Arial"/>
        <family val="2"/>
      </rPr>
      <t>Car Finance</t>
    </r>
  </si>
  <si>
    <r>
      <rPr>
        <sz val="8"/>
        <color rgb="FF000000"/>
        <rFont val="Arial"/>
        <family val="2"/>
      </rPr>
      <t>Equipment Finance</t>
    </r>
  </si>
  <si>
    <r>
      <rPr>
        <sz val="8"/>
        <color rgb="FF000000"/>
        <rFont val="Arial"/>
        <family val="2"/>
      </rPr>
      <t>Sales Finance</t>
    </r>
  </si>
  <si>
    <r>
      <rPr>
        <b/>
        <sz val="10"/>
        <color rgb="FF2F75B5"/>
        <rFont val="Arial"/>
        <family val="2"/>
      </rPr>
      <t>Nordea Finance - New business volume by Concept</t>
    </r>
  </si>
  <si>
    <r>
      <rPr>
        <sz val="8"/>
        <color rgb="FF000000"/>
        <rFont val="Arial"/>
        <family val="2"/>
      </rPr>
      <t>Consumer credits</t>
    </r>
  </si>
  <si>
    <r>
      <rPr>
        <sz val="8"/>
        <color rgb="FF000000"/>
        <rFont val="Arial"/>
        <family val="2"/>
      </rPr>
      <t>Working capital</t>
    </r>
  </si>
  <si>
    <r>
      <rPr>
        <sz val="8"/>
        <color rgb="FF000000"/>
        <rFont val="Arial"/>
        <family val="2"/>
      </rPr>
      <t>Investment credit</t>
    </r>
  </si>
  <si>
    <r>
      <rPr>
        <b/>
        <sz val="10"/>
        <color rgb="FF2F75B5"/>
        <rFont val="Arial"/>
        <family val="2"/>
      </rPr>
      <t>Nordea Finance - Volumes by Product Class</t>
    </r>
  </si>
  <si>
    <t>-11%</t>
  </si>
  <si>
    <t>-9%</t>
  </si>
  <si>
    <t>4%</t>
  </si>
  <si>
    <t>-6%</t>
  </si>
  <si>
    <t>13%</t>
  </si>
  <si>
    <t>9%</t>
  </si>
  <si>
    <t>0%</t>
  </si>
  <si>
    <t>-13%</t>
  </si>
  <si>
    <t>-2%</t>
  </si>
  <si>
    <t>1%</t>
  </si>
  <si>
    <t>-5%</t>
  </si>
  <si>
    <t>-10%</t>
  </si>
  <si>
    <t>3%</t>
  </si>
  <si>
    <t>-1%</t>
  </si>
  <si>
    <t>6%</t>
  </si>
  <si>
    <t>-3%</t>
  </si>
  <si>
    <r>
      <rPr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</si>
  <si>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</si>
  <si>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Employees (FTEs)</t>
    </r>
  </si>
  <si>
    <r>
      <rPr>
        <b/>
        <sz val="8"/>
        <color rgb="FF000000"/>
        <rFont val="Arial"/>
        <family val="2"/>
      </rPr>
      <t>Total expenses incl. allocations</t>
    </r>
  </si>
  <si>
    <r>
      <rPr>
        <b/>
        <sz val="8"/>
        <color rgb="FF000000"/>
        <rFont val="Arial"/>
        <family val="2"/>
      </rPr>
      <t>Total income incl. allocations</t>
    </r>
  </si>
  <si>
    <r>
      <rPr>
        <b/>
        <sz val="8"/>
        <color rgb="FF000000"/>
        <rFont val="Arial"/>
        <family val="2"/>
      </rPr>
      <t>Asset Mgmt</t>
    </r>
  </si>
  <si>
    <r>
      <rPr>
        <b/>
        <sz val="10"/>
        <color rgb="FF2F75B5"/>
        <rFont val="Arial"/>
        <family val="2"/>
      </rPr>
      <t>Asset &amp; Wealth Management - Divisional breakdown</t>
    </r>
  </si>
  <si>
    <r>
      <rPr>
        <b/>
        <sz val="10"/>
        <color rgb="FF2F75B5"/>
        <rFont val="Arial"/>
        <family val="2"/>
      </rPr>
      <t>Asset &amp; Wealth Management - Volumes</t>
    </r>
  </si>
  <si>
    <r>
      <rPr>
        <sz val="8"/>
        <color rgb="FF000000"/>
        <rFont val="Arial"/>
        <family val="2"/>
      </rPr>
      <t>Net inf., Ext. Ins. &amp; 3rd part. dis., EURbn</t>
    </r>
  </si>
  <si>
    <r>
      <rPr>
        <sz val="8"/>
        <color rgb="FF000000"/>
        <rFont val="Arial"/>
        <family val="2"/>
      </rPr>
      <t>Net inf.,Nordea bank’s Nordic sales channels incl. Life, EURbn</t>
    </r>
  </si>
  <si>
    <r>
      <rPr>
        <sz val="8"/>
        <color rgb="FF000000"/>
        <rFont val="Arial"/>
        <family val="2"/>
      </rPr>
      <t>AuM, Ext. Inst. &amp; 3rd part. dist., EURbn</t>
    </r>
  </si>
  <si>
    <r>
      <rPr>
        <sz val="8"/>
        <color rgb="FF000000"/>
        <rFont val="Arial"/>
        <family val="2"/>
      </rPr>
      <t xml:space="preserve">Cost/income ratio % </t>
    </r>
  </si>
  <si>
    <r>
      <rPr>
        <sz val="8"/>
        <color rgb="FF000000"/>
        <rFont val="Arial"/>
        <family val="2"/>
      </rPr>
      <t>Fixed income</t>
    </r>
  </si>
  <si>
    <r>
      <rPr>
        <sz val="8"/>
        <color rgb="FF000000"/>
        <rFont val="Arial"/>
        <family val="2"/>
      </rPr>
      <t>Equities</t>
    </r>
  </si>
  <si>
    <r>
      <rPr>
        <b/>
        <sz val="8"/>
        <color rgb="FF000000"/>
        <rFont val="Arial"/>
        <family val="2"/>
      </rPr>
      <t>Q1/17</t>
    </r>
  </si>
  <si>
    <r>
      <rPr>
        <b/>
        <sz val="8"/>
        <color rgb="FF000000"/>
        <rFont val="Arial"/>
        <family val="2"/>
      </rPr>
      <t>Q2/17</t>
    </r>
  </si>
  <si>
    <r>
      <rPr>
        <b/>
        <sz val="8"/>
        <color rgb="FF000000"/>
        <rFont val="Arial"/>
        <family val="2"/>
      </rPr>
      <t>Q3/17</t>
    </r>
  </si>
  <si>
    <r>
      <rPr>
        <b/>
        <sz val="8"/>
        <color rgb="FF000000"/>
        <rFont val="Arial"/>
        <family val="2"/>
      </rPr>
      <t>Q4/17</t>
    </r>
  </si>
  <si>
    <r>
      <rPr>
        <b/>
        <sz val="8"/>
        <color rgb="FF000000"/>
        <rFont val="Arial"/>
        <family val="2"/>
      </rPr>
      <t>Q1/18</t>
    </r>
  </si>
  <si>
    <r>
      <rPr>
        <b/>
        <sz val="8"/>
        <color rgb="FF000000"/>
        <rFont val="Arial"/>
        <family val="2"/>
      </rPr>
      <t>Q2/18</t>
    </r>
  </si>
  <si>
    <r>
      <rPr>
        <b/>
        <sz val="8"/>
        <color rgb="FF000000"/>
        <rFont val="Arial"/>
        <family val="2"/>
      </rPr>
      <t>Q3/18</t>
    </r>
  </si>
  <si>
    <r>
      <rPr>
        <b/>
        <sz val="8"/>
        <color rgb="FF000000"/>
        <rFont val="Arial"/>
        <family val="2"/>
      </rPr>
      <t>Q4/18</t>
    </r>
  </si>
  <si>
    <r>
      <rPr>
        <b/>
        <sz val="8"/>
        <color rgb="FF000000"/>
        <rFont val="Arial"/>
        <family val="2"/>
      </rPr>
      <t>Q1/19</t>
    </r>
  </si>
  <si>
    <r>
      <rPr>
        <b/>
        <sz val="8"/>
        <color rgb="FF000000"/>
        <rFont val="Arial"/>
        <family val="2"/>
      </rPr>
      <t>Q2/19</t>
    </r>
  </si>
  <si>
    <r>
      <rPr>
        <b/>
        <sz val="8"/>
        <color rgb="FF000000"/>
        <rFont val="Arial"/>
        <family val="2"/>
      </rPr>
      <t>%</t>
    </r>
  </si>
  <si>
    <r>
      <rPr>
        <b/>
        <sz val="10"/>
        <color rgb="FF2F75B5"/>
        <rFont val="Arial"/>
        <family val="2"/>
      </rPr>
      <t>Asset mix</t>
    </r>
  </si>
  <si>
    <r>
      <rPr>
        <sz val="8"/>
        <color rgb="FF000000"/>
        <rFont val="Arial"/>
        <family val="2"/>
      </rPr>
      <t>Institutional sales</t>
    </r>
  </si>
  <si>
    <r>
      <rPr>
        <sz val="8"/>
        <color rgb="FF000000"/>
        <rFont val="Arial"/>
        <family val="2"/>
      </rPr>
      <t>Private Banking</t>
    </r>
  </si>
  <si>
    <r>
      <rPr>
        <b/>
        <sz val="10"/>
        <color rgb="FF2F75B5"/>
        <rFont val="Arial"/>
        <family val="2"/>
      </rPr>
      <t>Net inflow</t>
    </r>
  </si>
  <si>
    <r>
      <rPr>
        <b/>
        <sz val="8"/>
        <color rgb="FF000000"/>
        <rFont val="Arial"/>
        <family val="2"/>
      </rPr>
      <t>All countries</t>
    </r>
  </si>
  <si>
    <r>
      <rPr>
        <sz val="8"/>
        <color rgb="FF000000"/>
        <rFont val="Arial"/>
        <family val="2"/>
      </rPr>
      <t>International</t>
    </r>
  </si>
  <si>
    <r>
      <rPr>
        <b/>
        <sz val="8"/>
        <color rgb="FF000000"/>
        <rFont val="Arial"/>
        <family val="2"/>
      </rPr>
      <t>All products</t>
    </r>
  </si>
  <si>
    <r>
      <rPr>
        <b/>
        <sz val="8"/>
        <color rgb="FF000000"/>
        <rFont val="Arial"/>
        <family val="2"/>
      </rPr>
      <t>Inst sales</t>
    </r>
  </si>
  <si>
    <r>
      <rPr>
        <b/>
        <sz val="8"/>
        <color rgb="FF000000"/>
        <rFont val="Arial"/>
        <family val="2"/>
      </rPr>
      <t>Retail funds</t>
    </r>
  </si>
  <si>
    <r>
      <rPr>
        <sz val="8"/>
        <color rgb="FF000000"/>
        <rFont val="Arial"/>
        <family val="2"/>
      </rPr>
      <t>Inflow</t>
    </r>
  </si>
  <si>
    <r>
      <rPr>
        <sz val="8"/>
        <color rgb="FF000000"/>
        <rFont val="Arial"/>
        <family val="2"/>
      </rPr>
      <t>AuM</t>
    </r>
  </si>
  <si>
    <r>
      <rPr>
        <b/>
        <sz val="8"/>
        <color rgb="FF000000"/>
        <rFont val="Arial"/>
        <family val="2"/>
      </rPr>
      <t>Q3/09</t>
    </r>
  </si>
  <si>
    <r>
      <rPr>
        <b/>
        <sz val="8"/>
        <color rgb="FF000000"/>
        <rFont val="Arial"/>
        <family val="2"/>
      </rPr>
      <t>Q4/09</t>
    </r>
  </si>
  <si>
    <r>
      <rPr>
        <b/>
        <sz val="8"/>
        <color rgb="FF000000"/>
        <rFont val="Arial"/>
        <family val="2"/>
      </rPr>
      <t>Q1/10</t>
    </r>
  </si>
  <si>
    <r>
      <rPr>
        <b/>
        <sz val="8"/>
        <color rgb="FF000000"/>
        <rFont val="Arial"/>
        <family val="2"/>
      </rPr>
      <t>Q2/10</t>
    </r>
  </si>
  <si>
    <r>
      <rPr>
        <b/>
        <sz val="8"/>
        <color rgb="FF000000"/>
        <rFont val="Arial"/>
        <family val="2"/>
      </rPr>
      <t>Q3/10</t>
    </r>
  </si>
  <si>
    <r>
      <rPr>
        <b/>
        <sz val="8"/>
        <color rgb="FF000000"/>
        <rFont val="Arial"/>
        <family val="2"/>
      </rPr>
      <t>Q4/10</t>
    </r>
  </si>
  <si>
    <r>
      <rPr>
        <b/>
        <sz val="8"/>
        <color rgb="FF000000"/>
        <rFont val="Arial"/>
        <family val="2"/>
      </rPr>
      <t>Q1/11</t>
    </r>
  </si>
  <si>
    <r>
      <rPr>
        <b/>
        <sz val="8"/>
        <color rgb="FF000000"/>
        <rFont val="Arial"/>
        <family val="2"/>
      </rPr>
      <t>Q2/11</t>
    </r>
  </si>
  <si>
    <r>
      <rPr>
        <b/>
        <sz val="8"/>
        <color rgb="FF000000"/>
        <rFont val="Arial"/>
        <family val="2"/>
      </rPr>
      <t>Q3/11</t>
    </r>
  </si>
  <si>
    <r>
      <rPr>
        <b/>
        <sz val="8"/>
        <color rgb="FF000000"/>
        <rFont val="Arial"/>
        <family val="2"/>
      </rPr>
      <t>Q4/11</t>
    </r>
  </si>
  <si>
    <r>
      <rPr>
        <b/>
        <sz val="8"/>
        <color rgb="FF000000"/>
        <rFont val="Arial"/>
        <family val="2"/>
      </rPr>
      <t>Q1/12</t>
    </r>
  </si>
  <si>
    <r>
      <rPr>
        <b/>
        <sz val="8"/>
        <color rgb="FF000000"/>
        <rFont val="Arial"/>
        <family val="2"/>
      </rPr>
      <t>Q2/12</t>
    </r>
  </si>
  <si>
    <r>
      <rPr>
        <b/>
        <sz val="8"/>
        <color rgb="FF000000"/>
        <rFont val="Arial"/>
        <family val="2"/>
      </rPr>
      <t>Q3/12</t>
    </r>
  </si>
  <si>
    <r>
      <rPr>
        <b/>
        <sz val="8"/>
        <color rgb="FF000000"/>
        <rFont val="Arial"/>
        <family val="2"/>
      </rPr>
      <t>Q4/12</t>
    </r>
  </si>
  <si>
    <r>
      <rPr>
        <b/>
        <sz val="8"/>
        <color rgb="FF000000"/>
        <rFont val="Arial"/>
        <family val="2"/>
      </rPr>
      <t>Q1/13</t>
    </r>
  </si>
  <si>
    <r>
      <rPr>
        <b/>
        <sz val="8"/>
        <color rgb="FF000000"/>
        <rFont val="Arial"/>
        <family val="2"/>
      </rPr>
      <t>Q2/13</t>
    </r>
  </si>
  <si>
    <r>
      <rPr>
        <b/>
        <sz val="8"/>
        <color rgb="FF000000"/>
        <rFont val="Arial"/>
        <family val="2"/>
      </rPr>
      <t>Q3/13</t>
    </r>
  </si>
  <si>
    <r>
      <rPr>
        <b/>
        <sz val="8"/>
        <color rgb="FF000000"/>
        <rFont val="Arial"/>
        <family val="2"/>
      </rPr>
      <t>Q4/13</t>
    </r>
  </si>
  <si>
    <r>
      <rPr>
        <b/>
        <sz val="8"/>
        <color rgb="FF000000"/>
        <rFont val="Arial"/>
        <family val="2"/>
      </rPr>
      <t>Q1/14</t>
    </r>
  </si>
  <si>
    <r>
      <rPr>
        <b/>
        <sz val="8"/>
        <color rgb="FF000000"/>
        <rFont val="Arial"/>
        <family val="2"/>
      </rPr>
      <t>Q2/14</t>
    </r>
  </si>
  <si>
    <r>
      <rPr>
        <b/>
        <sz val="8"/>
        <color rgb="FF000000"/>
        <rFont val="Arial"/>
        <family val="2"/>
      </rPr>
      <t>Q3/14</t>
    </r>
  </si>
  <si>
    <r>
      <rPr>
        <b/>
        <sz val="8"/>
        <color rgb="FF000000"/>
        <rFont val="Arial"/>
        <family val="2"/>
      </rPr>
      <t>Q4/14</t>
    </r>
  </si>
  <si>
    <r>
      <rPr>
        <b/>
        <sz val="8"/>
        <color rgb="FF000000"/>
        <rFont val="Arial"/>
        <family val="2"/>
      </rPr>
      <t>Q1/15</t>
    </r>
  </si>
  <si>
    <r>
      <rPr>
        <b/>
        <sz val="8"/>
        <color rgb="FF000000"/>
        <rFont val="Arial"/>
        <family val="2"/>
      </rPr>
      <t>Q2/15</t>
    </r>
  </si>
  <si>
    <r>
      <rPr>
        <b/>
        <sz val="8"/>
        <color rgb="FF000000"/>
        <rFont val="Arial"/>
        <family val="2"/>
      </rPr>
      <t>Q3/15</t>
    </r>
  </si>
  <si>
    <r>
      <rPr>
        <b/>
        <sz val="8"/>
        <color rgb="FF000000"/>
        <rFont val="Arial"/>
        <family val="2"/>
      </rPr>
      <t>Q4/15</t>
    </r>
  </si>
  <si>
    <r>
      <rPr>
        <b/>
        <sz val="8"/>
        <color rgb="FF000000"/>
        <rFont val="Arial"/>
        <family val="2"/>
      </rPr>
      <t>Q1/16</t>
    </r>
  </si>
  <si>
    <r>
      <rPr>
        <b/>
        <sz val="8"/>
        <color rgb="FF000000"/>
        <rFont val="Arial"/>
        <family val="2"/>
      </rPr>
      <t>Q2/16</t>
    </r>
  </si>
  <si>
    <r>
      <rPr>
        <b/>
        <sz val="8"/>
        <color rgb="FF000000"/>
        <rFont val="Arial"/>
        <family val="2"/>
      </rPr>
      <t>Q3/16</t>
    </r>
  </si>
  <si>
    <r>
      <rPr>
        <b/>
        <sz val="8"/>
        <color rgb="FF000000"/>
        <rFont val="Arial"/>
        <family val="2"/>
      </rPr>
      <t>Q4/16</t>
    </r>
  </si>
  <si>
    <r>
      <rPr>
        <b/>
        <sz val="8"/>
        <color rgb="FF000000"/>
        <rFont val="Arial"/>
        <family val="2"/>
      </rPr>
      <t>Q2/18*</t>
    </r>
  </si>
  <si>
    <r>
      <rPr>
        <b/>
        <sz val="8"/>
        <color rgb="FF000000"/>
        <rFont val="Arial"/>
        <family val="2"/>
      </rPr>
      <t>Q4/18**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</si>
  <si>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</si>
  <si>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</si>
  <si>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</si>
  <si>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Total operating expenses</t>
    </r>
  </si>
  <si>
    <r>
      <rPr>
        <sz val="8"/>
        <color rgb="FF000000"/>
        <rFont val="Arial"/>
        <family val="2"/>
      </rPr>
      <t>Total operating income</t>
    </r>
  </si>
  <si>
    <r>
      <rPr>
        <b/>
        <sz val="10"/>
        <color rgb="FF2F75B5"/>
        <rFont val="Arial"/>
        <family val="2"/>
      </rPr>
      <t>Chg%</t>
    </r>
  </si>
  <si>
    <r>
      <rPr>
        <b/>
        <sz val="10"/>
        <color rgb="FF2F75B5"/>
        <rFont val="Arial"/>
        <family val="2"/>
      </rPr>
      <t>Group Functions, other and eliminations</t>
    </r>
  </si>
  <si>
    <t>Gross domestic product growth</t>
  </si>
  <si>
    <t>Inflation</t>
  </si>
  <si>
    <t>Private consumption growth</t>
  </si>
  <si>
    <t>Unemployment</t>
  </si>
  <si>
    <t>Reimbursement right</t>
  </si>
  <si>
    <t>Maria Caneman, Senior Debt IR Officer</t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</si>
  <si>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</si>
  <si>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ROCAR</t>
    </r>
    <r>
      <rPr>
        <vertAlign val="superscript"/>
        <sz val="8"/>
        <color theme="1"/>
        <rFont val="Arial"/>
        <family val="2"/>
      </rPr>
      <t>1,</t>
    </r>
    <r>
      <rPr>
        <sz val="8"/>
        <color theme="1"/>
        <rFont val="Arial"/>
        <family val="2"/>
      </rPr>
      <t xml:space="preserve"> % </t>
    </r>
  </si>
  <si>
    <r>
      <t>Economic capital</t>
    </r>
    <r>
      <rPr>
        <vertAlign val="superscript"/>
        <sz val="8"/>
        <color theme="1"/>
        <rFont val="Arial"/>
        <family val="2"/>
      </rPr>
      <t>2,5,</t>
    </r>
    <r>
      <rPr>
        <sz val="8"/>
        <color theme="1"/>
        <rFont val="Arial"/>
        <family val="2"/>
      </rPr>
      <t xml:space="preserve">  EURbn </t>
    </r>
  </si>
  <si>
    <r>
      <t>Total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</si>
  <si>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</si>
  <si>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2,4,5,6 </t>
    </r>
    <r>
      <rPr>
        <sz val="8"/>
        <color theme="1"/>
        <rFont val="Arial"/>
        <family val="2"/>
      </rPr>
      <t>, %</t>
    </r>
  </si>
  <si>
    <t>Cost/income ratio, % - excl non-recurring items¹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</si>
  <si>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</si>
  <si>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</si>
  <si>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</si>
  <si>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</si>
  <si>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Economic capital</t>
    </r>
    <r>
      <rPr>
        <vertAlign val="superscript"/>
        <sz val="8"/>
        <rFont val="Arial"/>
        <family val="2"/>
      </rPr>
      <t>2,7</t>
    </r>
    <r>
      <rPr>
        <sz val="8"/>
        <rFont val="Arial"/>
        <family val="2"/>
      </rPr>
      <t xml:space="preserve">, EURbn </t>
    </r>
  </si>
  <si>
    <r>
      <t>Total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</si>
  <si>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</si>
  <si>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</si>
  <si>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t>Financial calendar 2020</t>
  </si>
  <si>
    <t>17 July 2020</t>
  </si>
  <si>
    <t>Second Quarter Report 2020</t>
  </si>
  <si>
    <t>07 July - 16 July 2020</t>
  </si>
  <si>
    <t>23 October 2020</t>
  </si>
  <si>
    <t>Third Quarter Report 2020</t>
  </si>
  <si>
    <t>07 Oct - 22 Oct 2020</t>
  </si>
  <si>
    <t>Michel Karimunda, Senior IR Officer</t>
  </si>
  <si>
    <t>Q3/19</t>
  </si>
  <si>
    <t>Q319</t>
  </si>
  <si>
    <t>SEB Funds</t>
  </si>
  <si>
    <t>2.0</t>
  </si>
  <si>
    <t>1.8</t>
  </si>
  <si>
    <t>1.7</t>
  </si>
  <si>
    <t>2.3</t>
  </si>
  <si>
    <t>4.2</t>
  </si>
  <si>
    <t>2.5</t>
  </si>
  <si>
    <t>2.7</t>
  </si>
  <si>
    <t>1.5</t>
  </si>
  <si>
    <t>1.1</t>
  </si>
  <si>
    <t>2.2</t>
  </si>
  <si>
    <t>2021E</t>
  </si>
  <si>
    <t>6.3</t>
  </si>
  <si>
    <t>6.7</t>
  </si>
  <si>
    <t>3.1</t>
  </si>
  <si>
    <t>3.9</t>
  </si>
  <si>
    <t>8.6</t>
  </si>
  <si>
    <t>3.8</t>
  </si>
  <si>
    <t>1.4</t>
  </si>
  <si>
    <t>1.2</t>
  </si>
  <si>
    <t>0.7</t>
  </si>
  <si>
    <t>2.4</t>
  </si>
  <si>
    <t>1.9</t>
  </si>
  <si>
    <t>1.0</t>
  </si>
  <si>
    <t>2.1</t>
  </si>
  <si>
    <t>0.8</t>
  </si>
  <si>
    <t>3Q19/2Q19</t>
  </si>
  <si>
    <r>
      <t>Total</t>
    </r>
    <r>
      <rPr>
        <b/>
        <vertAlign val="superscript"/>
        <sz val="8"/>
        <rFont val="Arial"/>
        <family val="2"/>
      </rPr>
      <t>2</t>
    </r>
  </si>
  <si>
    <t>Q1/18¹</t>
  </si>
  <si>
    <t>Q2/18¹</t>
  </si>
  <si>
    <t>Q3/18¹</t>
  </si>
  <si>
    <t>Q4/18¹</t>
  </si>
  <si>
    <t>Q2/19²</t>
  </si>
  <si>
    <t>Q3/19²</t>
  </si>
  <si>
    <r>
      <t>Capital Buffers total</t>
    </r>
    <r>
      <rPr>
        <b/>
        <vertAlign val="superscript"/>
        <sz val="8"/>
        <color theme="1" tint="4.9989318521683403E-2"/>
        <rFont val="Arial"/>
        <family val="2"/>
      </rPr>
      <t>1</t>
    </r>
  </si>
  <si>
    <t>Q1/19²</t>
  </si>
  <si>
    <r>
      <t>Exposure value (EAD), EURm</t>
    </r>
    <r>
      <rPr>
        <b/>
        <sz val="8"/>
        <rFont val="Calibri"/>
        <family val="2"/>
      </rPr>
      <t>¹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</si>
  <si>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Excluding profit of the period</t>
    </r>
  </si>
  <si>
    <t>Q3/19¹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</si>
  <si>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Excluding profit for the period </t>
    </r>
  </si>
  <si>
    <t>** Corresponding to a payout ratio of Legal Group profit:</t>
  </si>
  <si>
    <t>Real estate residential properties</t>
  </si>
  <si>
    <t>Real estate commercial properties</t>
  </si>
  <si>
    <t>Utilities and public services</t>
  </si>
  <si>
    <t>Maritime (shipping)</t>
  </si>
  <si>
    <t>Wholesale trade</t>
  </si>
  <si>
    <t>Construction</t>
  </si>
  <si>
    <t>Commercial &amp; prof. services</t>
  </si>
  <si>
    <t>Capital goods</t>
  </si>
  <si>
    <t>Materials</t>
  </si>
  <si>
    <t>Land transportation and IT</t>
  </si>
  <si>
    <t>Retail trade</t>
  </si>
  <si>
    <t>Consumer durables</t>
  </si>
  <si>
    <t>Media, leisure and telecom</t>
  </si>
  <si>
    <t>Consumer staples (food and health care)</t>
  </si>
  <si>
    <t>Oil, gas and offshore</t>
  </si>
  <si>
    <t>Paper, forest and mining</t>
  </si>
  <si>
    <t>Fishing and aquaculture</t>
  </si>
  <si>
    <t>Financial institutions</t>
  </si>
  <si>
    <t>Real estate</t>
  </si>
  <si>
    <t xml:space="preserve">BBD </t>
  </si>
  <si>
    <t>5%</t>
  </si>
  <si>
    <t>10%</t>
  </si>
  <si>
    <r>
      <rPr>
        <b/>
        <sz val="8"/>
        <color rgb="FF000000"/>
        <rFont val="Arial"/>
        <family val="2"/>
      </rPr>
      <t>Q319</t>
    </r>
  </si>
  <si>
    <t>7%</t>
  </si>
  <si>
    <t>-4%</t>
  </si>
  <si>
    <t>11%</t>
  </si>
  <si>
    <t>8%</t>
  </si>
  <si>
    <t>2%</t>
  </si>
  <si>
    <t>16%</t>
  </si>
  <si>
    <t>-7%</t>
  </si>
  <si>
    <t>14%</t>
  </si>
  <si>
    <t>-15%</t>
  </si>
  <si>
    <t>20%</t>
  </si>
  <si>
    <t>15%</t>
  </si>
  <si>
    <t>12%</t>
  </si>
  <si>
    <t>-20%</t>
  </si>
  <si>
    <t>27%</t>
  </si>
  <si>
    <t>21%</t>
  </si>
  <si>
    <t>38%</t>
  </si>
  <si>
    <t>-12%</t>
  </si>
  <si>
    <t>-14%</t>
  </si>
  <si>
    <r>
      <rPr>
        <b/>
        <sz val="7"/>
        <color rgb="FF2F75B5"/>
        <rFont val="Arial"/>
        <family val="2"/>
      </rPr>
      <t>Nordea Finance is a product responsible unit where the result is included in the Business areas</t>
    </r>
  </si>
  <si>
    <t>-18%</t>
  </si>
  <si>
    <t>-28%</t>
  </si>
  <si>
    <r>
      <rPr>
        <b/>
        <sz val="8"/>
        <color rgb="FF000000"/>
        <rFont val="Arial"/>
        <family val="2"/>
      </rPr>
      <t>Q3/19</t>
    </r>
  </si>
  <si>
    <r>
      <rPr>
        <b/>
        <sz val="10"/>
        <color rgb="FF2F75B5"/>
        <rFont val="Arial"/>
        <family val="2"/>
      </rPr>
      <t>Distribution of Assets under Management</t>
    </r>
  </si>
  <si>
    <r>
      <rPr>
        <b/>
        <sz val="8"/>
        <color rgb="FF000000"/>
        <rFont val="Arial"/>
        <family val="2"/>
      </rPr>
      <t>Key ratios</t>
    </r>
    <r>
      <rPr>
        <b/>
        <vertAlign val="superscript"/>
        <sz val="8"/>
        <color rgb="FF000000"/>
        <rFont val="Arial"/>
        <family val="2"/>
      </rPr>
      <t>1</t>
    </r>
  </si>
  <si>
    <t>Loans and impairment</t>
  </si>
  <si>
    <t>31 Dec</t>
  </si>
  <si>
    <t>Stage 1</t>
  </si>
  <si>
    <t>Stage 2</t>
  </si>
  <si>
    <t>Stage 3</t>
  </si>
  <si>
    <r>
      <rPr>
        <sz val="8"/>
        <color rgb="FF000000"/>
        <rFont val="Arial"/>
        <family val="2"/>
      </rPr>
      <t>Loans measured at fair value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</si>
  <si>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</si>
  <si>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</si>
  <si>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</si>
  <si>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- of which non-servicing</t>
    </r>
  </si>
  <si>
    <r>
      <rPr>
        <b/>
        <sz val="8"/>
        <color rgb="FF000000"/>
        <rFont val="Arial"/>
        <family val="2"/>
      </rPr>
      <t>Loans before allowances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</si>
  <si>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</si>
  <si>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</si>
  <si>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</si>
  <si>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</si>
  <si>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</si>
  <si>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b/>
        <sz val="8"/>
        <color rgb="FF000000"/>
        <rFont val="Arial"/>
        <family val="2"/>
      </rPr>
      <t>Loans, carrying amount</t>
    </r>
  </si>
  <si>
    <r>
      <rPr>
        <sz val="8"/>
        <color rgb="FF000000"/>
        <rFont val="Arial"/>
        <family val="2"/>
      </rPr>
      <t>Loans to central banks, credit institutions and the public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</si>
  <si>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</si>
  <si>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Provisions for off balance sheet items</t>
    </r>
  </si>
  <si>
    <r>
      <rPr>
        <b/>
        <sz val="8"/>
        <color rgb="FF000000"/>
        <rFont val="Arial"/>
        <family val="2"/>
      </rPr>
      <t>Total allowances and provisions</t>
    </r>
  </si>
  <si>
    <r>
      <rPr>
        <sz val="8"/>
        <color rgb="FF000000"/>
        <rFont val="Arial"/>
        <family val="2"/>
      </rPr>
      <t>Impairment rate (stage 3), gross,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</si>
  <si>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</si>
  <si>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Total allowance rate (stage 1, 2 and 3), basis points</t>
    </r>
  </si>
  <si>
    <r>
      <rPr>
        <sz val="8"/>
        <color rgb="FF000000"/>
        <rFont val="Arial"/>
        <family val="2"/>
      </rPr>
      <t>Allowances in relation to impaired loans (stage 3), %</t>
    </r>
  </si>
  <si>
    <r>
      <rPr>
        <sz val="8"/>
        <color rgb="FF000000"/>
        <rFont val="Arial"/>
        <family val="2"/>
      </rPr>
      <t>Allowances in relation to loans in stage 1 and 2, basis points</t>
    </r>
  </si>
  <si>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For definitions, see Glossary.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</si>
  <si>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>, EURm</t>
    </r>
  </si>
  <si>
    <t>Capital adequacy of the financial conglomerate (Own funds surplus/deficit), EURm</t>
  </si>
  <si>
    <t>The Own funds requirement of the financial conglomerate, EURm</t>
  </si>
  <si>
    <r>
      <t>Calculation of own funds</t>
    </r>
    <r>
      <rPr>
        <b/>
        <vertAlign val="superscript"/>
        <sz val="8"/>
        <rFont val="Arial"/>
        <family val="2"/>
      </rPr>
      <t>1</t>
    </r>
  </si>
  <si>
    <t>Business Banking</t>
  </si>
  <si>
    <t>Q4/19</t>
  </si>
  <si>
    <t>State Street Global Advisors</t>
  </si>
  <si>
    <t>4Q19/3Q19</t>
  </si>
  <si>
    <t>Large Corporates &amp; Institutions</t>
  </si>
  <si>
    <t>Q419</t>
  </si>
  <si>
    <t>Risk-weight breakdown, % (Banking Group)</t>
  </si>
  <si>
    <t>0</t>
  </si>
  <si>
    <t>Risk Exposure Amount (Banking Group)</t>
  </si>
  <si>
    <t>End Q4/2019</t>
  </si>
  <si>
    <t>Minimum capital requirement and REA (Banking Group)</t>
  </si>
  <si>
    <t>2) Equity Event Risk is an official IMA measure</t>
  </si>
  <si>
    <r>
      <t>Capital requirements for market risk (Banking Group)</t>
    </r>
    <r>
      <rPr>
        <b/>
        <vertAlign val="superscript"/>
        <sz val="10"/>
        <color theme="4" tint="-0.249977111117893"/>
        <rFont val="Arial"/>
        <family val="2"/>
      </rPr>
      <t>1</t>
    </r>
  </si>
  <si>
    <t>Q4/19¹</t>
  </si>
  <si>
    <t>Minimum Capital Requirement &amp; Capital Buffers (Banking Group)</t>
  </si>
  <si>
    <r>
      <rPr>
        <vertAlign val="superscript"/>
        <sz val="7.7"/>
        <rFont val="Arial"/>
        <family val="2"/>
      </rPr>
      <t>3</t>
    </r>
    <r>
      <rPr>
        <sz val="7"/>
        <rFont val="Arial"/>
        <family val="2"/>
      </rPr>
      <t xml:space="preserve"> Excluding profit of the period </t>
    </r>
  </si>
  <si>
    <r>
      <rPr>
        <vertAlign val="superscript"/>
        <sz val="7.7"/>
        <rFont val="Arial"/>
        <family val="2"/>
      </rPr>
      <t>2</t>
    </r>
    <r>
      <rPr>
        <sz val="7"/>
        <rFont val="Arial"/>
        <family val="2"/>
      </rPr>
      <t xml:space="preserve"> Including profit of the period </t>
    </r>
  </si>
  <si>
    <t>Q1/18²</t>
  </si>
  <si>
    <t>Q2/18²</t>
  </si>
  <si>
    <t>Q3/18²</t>
  </si>
  <si>
    <t>Q4/18²</t>
  </si>
  <si>
    <t>Q1/19³</t>
  </si>
  <si>
    <t>Q2/19³</t>
  </si>
  <si>
    <t>Q3/19³</t>
  </si>
  <si>
    <t>Q4/19²</t>
  </si>
  <si>
    <t>Summary of items included in own funds (Banking Group)</t>
  </si>
  <si>
    <t>Additional information on exposures for which internal models are used (Banking Group)</t>
  </si>
  <si>
    <t>Contribution to REA by country (Banking Group)</t>
  </si>
  <si>
    <t>Q1/19¹</t>
  </si>
  <si>
    <t>Q2/19¹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</si>
  <si>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 xml:space="preserve">The financial conglomerate consists of banking and insurance operations </t>
    </r>
  </si>
  <si>
    <t>Capital ratios (Banking Group)</t>
  </si>
  <si>
    <t>Part of interim or year-end profit not eligible</t>
  </si>
  <si>
    <t>Actual/Proposed dividend, based on Nordea legal group profit**</t>
  </si>
  <si>
    <t>Own Funds (Banking Group)*</t>
  </si>
  <si>
    <t>Loans measured at amortised cost to the public, Q4 2019</t>
  </si>
  <si>
    <t>Europe public finances, 2021 Estimate</t>
  </si>
  <si>
    <t>Market rates</t>
  </si>
  <si>
    <t>Source: Nordea Markets, Economic Outlook Q1 2020</t>
  </si>
  <si>
    <t>2.6</t>
  </si>
  <si>
    <t>6.8</t>
  </si>
  <si>
    <t>***Positive outlook</t>
  </si>
  <si>
    <t>A+***</t>
  </si>
  <si>
    <t>AA**</t>
  </si>
  <si>
    <t>Loan losses quarterly, Q2 2013 - Q4 2019</t>
  </si>
  <si>
    <r>
      <rPr>
        <b/>
        <sz val="8"/>
        <color rgb="FF000000"/>
        <rFont val="Arial"/>
        <family val="2"/>
      </rPr>
      <t>Q419</t>
    </r>
  </si>
  <si>
    <r>
      <rPr>
        <sz val="8"/>
        <color rgb="FF000000"/>
        <rFont val="Arial"/>
        <family val="2"/>
      </rPr>
      <t>Cost/income ratio</t>
    </r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, %</t>
    </r>
  </si>
  <si>
    <t>-38%</t>
  </si>
  <si>
    <r>
      <rPr>
        <b/>
        <sz val="10"/>
        <color rgb="FF2F75B5"/>
        <rFont val="Arial"/>
        <family val="2"/>
      </rPr>
      <t>Personal Banking Sweden</t>
    </r>
  </si>
  <si>
    <t>23%</t>
  </si>
  <si>
    <t>22%</t>
  </si>
  <si>
    <t>24%</t>
  </si>
  <si>
    <r>
      <rPr>
        <sz val="8"/>
        <color rgb="FF000000"/>
        <rFont val="Arial"/>
        <family val="2"/>
      </rPr>
      <t xml:space="preserve"> </t>
    </r>
  </si>
  <si>
    <t>19%</t>
  </si>
  <si>
    <r>
      <rPr>
        <b/>
        <sz val="10"/>
        <color rgb="FF2F75B5"/>
        <rFont val="Arial"/>
        <family val="2"/>
      </rPr>
      <t>Personal Banking Norway</t>
    </r>
  </si>
  <si>
    <r>
      <rPr>
        <b/>
        <sz val="10"/>
        <color rgb="FF2F75B5"/>
        <rFont val="Arial"/>
        <family val="2"/>
      </rPr>
      <t>Personal Banking Finland</t>
    </r>
  </si>
  <si>
    <r>
      <rPr>
        <b/>
        <sz val="10"/>
        <color rgb="FF2F75B5"/>
        <rFont val="Arial"/>
        <family val="2"/>
      </rPr>
      <t>Personal Banking Denmark</t>
    </r>
  </si>
  <si>
    <r>
      <rPr>
        <b/>
        <sz val="10"/>
        <color rgb="FF2F75B5"/>
        <rFont val="Arial"/>
        <family val="2"/>
      </rPr>
      <t>Volumes</t>
    </r>
  </si>
  <si>
    <r>
      <rPr>
        <sz val="8"/>
        <color rgb="FF000000"/>
        <rFont val="Arial"/>
        <family val="2"/>
      </rPr>
      <t>PeB Other</t>
    </r>
  </si>
  <si>
    <r>
      <rPr>
        <sz val="8"/>
        <color rgb="FF000000"/>
        <rFont val="Arial"/>
        <family val="2"/>
      </rPr>
      <t>PeB Sweden</t>
    </r>
  </si>
  <si>
    <r>
      <rPr>
        <sz val="8"/>
        <color rgb="FF000000"/>
        <rFont val="Arial"/>
        <family val="2"/>
      </rPr>
      <t>PeB Norway</t>
    </r>
  </si>
  <si>
    <r>
      <rPr>
        <sz val="8"/>
        <color rgb="FF000000"/>
        <rFont val="Arial"/>
        <family val="2"/>
      </rPr>
      <t>PeB Finland</t>
    </r>
  </si>
  <si>
    <r>
      <rPr>
        <sz val="8"/>
        <color rgb="FF000000"/>
        <rFont val="Arial"/>
        <family val="2"/>
      </rPr>
      <t>PeB Denmark</t>
    </r>
  </si>
  <si>
    <r>
      <rPr>
        <b/>
        <sz val="10"/>
        <color rgb="FF2F75B5"/>
        <rFont val="Arial"/>
        <family val="2"/>
      </rPr>
      <t>Personal Banking - Net loan losses</t>
    </r>
  </si>
  <si>
    <t>43%</t>
  </si>
  <si>
    <r>
      <rPr>
        <b/>
        <sz val="10"/>
        <color rgb="FF2F75B5"/>
        <rFont val="Arial"/>
        <family val="2"/>
      </rPr>
      <t>Personal Banking - Net commission income</t>
    </r>
  </si>
  <si>
    <r>
      <rPr>
        <b/>
        <sz val="10"/>
        <color rgb="FF2F75B5"/>
        <rFont val="Arial"/>
        <family val="2"/>
      </rPr>
      <t>Personal Banking - Net interest income</t>
    </r>
  </si>
  <si>
    <r>
      <rPr>
        <b/>
        <sz val="10"/>
        <color rgb="FF2F75B5"/>
        <rFont val="Arial"/>
        <family val="2"/>
      </rPr>
      <t>Business Banking - Volumes</t>
    </r>
  </si>
  <si>
    <t>32%</t>
  </si>
  <si>
    <t>33%</t>
  </si>
  <si>
    <r>
      <rPr>
        <b/>
        <sz val="10"/>
        <color rgb="FF2F75B5"/>
        <rFont val="Arial"/>
        <family val="2"/>
      </rPr>
      <t>Business Banking - Net commission income</t>
    </r>
  </si>
  <si>
    <r>
      <rPr>
        <b/>
        <sz val="10"/>
        <color rgb="FF2F75B5"/>
        <rFont val="Arial"/>
        <family val="2"/>
      </rPr>
      <t>Large Corporates &amp; Institutions - Deposits</t>
    </r>
  </si>
  <si>
    <t>-17%</t>
  </si>
  <si>
    <r>
      <rPr>
        <b/>
        <sz val="10"/>
        <color rgb="FF2F75B5"/>
        <rFont val="Arial"/>
        <family val="2"/>
      </rPr>
      <t>Large Corporates &amp; Institutions - Lending</t>
    </r>
  </si>
  <si>
    <r>
      <rPr>
        <b/>
        <sz val="10"/>
        <color rgb="FF2F75B5"/>
        <rFont val="Arial"/>
        <family val="2"/>
      </rPr>
      <t>Large Corporates &amp; Institutions - Net loan losses</t>
    </r>
  </si>
  <si>
    <r>
      <rPr>
        <b/>
        <sz val="10"/>
        <color rgb="FF2F75B5"/>
        <rFont val="Arial"/>
        <family val="2"/>
      </rPr>
      <t>Large Corporates &amp; Institutions - Net interest income</t>
    </r>
  </si>
  <si>
    <r>
      <rPr>
        <b/>
        <sz val="10"/>
        <color rgb="FF2F75B5"/>
        <rFont val="Arial"/>
        <family val="2"/>
      </rPr>
      <t>Large Corporates &amp; Institutions - Volumes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</si>
  <si>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Adjusted for resolution fees before tax.</t>
    </r>
  </si>
  <si>
    <r>
      <rPr>
        <sz val="8"/>
        <color rgb="FF000000"/>
        <rFont val="Arial"/>
        <family val="2"/>
      </rPr>
      <t>ROCAR</t>
    </r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, %</t>
    </r>
  </si>
  <si>
    <r>
      <rPr>
        <sz val="8"/>
        <color rgb="FF000000"/>
        <rFont val="Arial"/>
        <family val="2"/>
      </rPr>
      <t>AuM, Nordea bank’s Nordic sales channels incl. Life, EURbn</t>
    </r>
  </si>
  <si>
    <t>197%</t>
  </si>
  <si>
    <t>189%</t>
  </si>
  <si>
    <r>
      <rPr>
        <b/>
        <sz val="8"/>
        <color rgb="FF000000"/>
        <rFont val="Arial"/>
        <family val="2"/>
      </rPr>
      <t>Q4/19</t>
    </r>
  </si>
  <si>
    <r>
      <rPr>
        <b/>
        <sz val="8"/>
        <color rgb="FF000000"/>
        <rFont val="Arial"/>
        <family val="2"/>
      </rPr>
      <t>L&amp;P</t>
    </r>
  </si>
  <si>
    <r>
      <rPr>
        <b/>
        <sz val="8"/>
        <color rgb="FF000000"/>
        <rFont val="Arial"/>
        <family val="2"/>
      </rPr>
      <t>PB</t>
    </r>
  </si>
  <si>
    <r>
      <rPr>
        <sz val="8"/>
        <color rgb="FF000000"/>
        <rFont val="Arial"/>
        <family val="2"/>
      </rPr>
      <t>**) The divestment of International Private Banking has reduced Assets under Management by EUR 10bn in Q4 2018.</t>
    </r>
  </si>
  <si>
    <r>
      <rPr>
        <sz val="8"/>
        <color rgb="FF000000"/>
        <rFont val="Arial"/>
        <family val="2"/>
      </rPr>
      <t>*) The divestment of the majority stake in Nordea Life &amp; Pensions Denmark has reduced Assets under Management by EUR 13bn in Q2 2018.</t>
    </r>
  </si>
  <si>
    <t>Nordea overview</t>
  </si>
  <si>
    <t xml:space="preserve"> - Business Banking Financial highlights</t>
  </si>
  <si>
    <t>Invested unrestricted equity</t>
  </si>
  <si>
    <t>¹ Excl Items affecting comparability in Q4 2019: EUR 138m tax free gain related to sale of LR Realkredit. In Q3 2019: EUR 735 expense related to impairment of capitalised IT systems (EUR 559m after tax), EUR 204m expense related to restructuring (EUR 155m after tax), EUR 75m non-deductible expense related to sale of Luminor and EUR 282m loss related to loan loss provisions due to model updates and dialogue with the ECB reflecting a more subdued outlook in certain sectors (EUR 214m after tax).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tax.</t>
  </si>
  <si>
    <t>¹ Excl Items affecting comparability in Q4 2019: EUR 138m tax free gain related to sale of LR Realkredit. In Q3 2019: EUR 735 expense related to impairment of capitalised IT systems (EUR 559m after tax), EUR 204m expense related to restructuring (EUR 155m after tax), EUR 75m non-deductible expense related to sale of Luminor and EUR 282m loss related to loan loss provisions due to model updates and dialogue with the ECB reflecting a more subdued outlook in certain sectors (EUR 214m after tax).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merchant acquiring business to Nets of EUR 176m berfore tax and restructuring charge of EUR 263m before tax.</t>
  </si>
  <si>
    <r>
      <rPr>
        <vertAlign val="superscript"/>
        <sz val="6.5"/>
        <color rgb="FF000000"/>
        <rFont val="Arial"/>
        <family val="2"/>
      </rPr>
      <t>1</t>
    </r>
    <r>
      <rPr>
        <sz val="6.5"/>
        <color rgb="FF000000"/>
        <rFont val="Arial"/>
        <family val="2"/>
      </rPr>
      <t xml:space="preserve"> Adjusted for resolution fees before tax.</t>
    </r>
  </si>
  <si>
    <t>and corresponding to a payout ratio of Banking Group profit:</t>
  </si>
  <si>
    <t>Ratings</t>
  </si>
  <si>
    <t xml:space="preserve"> - Ratings</t>
  </si>
  <si>
    <t xml:space="preserve">Large Corporates &amp; Institutions </t>
  </si>
  <si>
    <t xml:space="preserve"> - Large Corporates &amp; Institutions Financial highlights</t>
  </si>
  <si>
    <t xml:space="preserve"> - Group Functions and Other </t>
  </si>
  <si>
    <t xml:space="preserve"> - Rating distribution and Market risk VaR</t>
  </si>
  <si>
    <t xml:space="preserve"> - 12 years overview</t>
  </si>
  <si>
    <t xml:space="preserve"> - Asset and liabilities and Maturity analysis</t>
  </si>
  <si>
    <t xml:space="preserve"> - LCR</t>
  </si>
  <si>
    <t>Macroeconomic Outlook</t>
  </si>
  <si>
    <t xml:space="preserve"> - Contacts and Financial calendar</t>
  </si>
  <si>
    <r>
      <rPr>
        <b/>
        <sz val="10"/>
        <color rgb="FF2F75B5"/>
        <rFont val="Arial"/>
        <family val="2"/>
      </rPr>
      <t>Business Banking - Deposits</t>
    </r>
  </si>
  <si>
    <r>
      <rPr>
        <b/>
        <sz val="10"/>
        <color rgb="FF2F75B5"/>
        <rFont val="Arial"/>
        <family val="2"/>
      </rPr>
      <t>Business Banking - Lending</t>
    </r>
  </si>
  <si>
    <r>
      <t>Proposed/actual dividend per share</t>
    </r>
    <r>
      <rPr>
        <vertAlign val="superscript"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>, EUR</t>
    </r>
  </si>
  <si>
    <r>
      <rPr>
        <vertAlign val="superscript"/>
        <sz val="7"/>
        <color theme="1"/>
        <rFont val="Arial"/>
        <family val="2"/>
      </rPr>
      <t>8</t>
    </r>
    <r>
      <rPr>
        <sz val="7"/>
        <color theme="1"/>
        <rFont val="Arial"/>
        <family val="2"/>
      </rPr>
      <t xml:space="preserve"> The Board of Directors is to propos a dividend per share for 2019 EUR 0,40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</si>
  <si>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sale.</t>
    </r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</si>
  <si>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</si>
  <si>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period.</t>
    </r>
  </si>
  <si>
    <t>Nordea Eiendomskreditt cover pool (Norway)</t>
  </si>
  <si>
    <t>Nordea Mortgage Bank cover pool (Finland)</t>
  </si>
  <si>
    <r>
      <t>Loan loss ratio, including fair value mortgage loans, bps</t>
    </r>
    <r>
      <rPr>
        <vertAlign val="superscript"/>
        <sz val="8"/>
        <rFont val="Arial"/>
        <family val="2"/>
      </rPr>
      <t>3</t>
    </r>
  </si>
  <si>
    <r>
      <t xml:space="preserve">Loan loss ratio, incl. FV loans, excl. non-recurring items </t>
    </r>
    <r>
      <rPr>
        <vertAlign val="superscript"/>
        <sz val="8"/>
        <rFont val="Arial"/>
        <family val="2"/>
      </rPr>
      <t>1,3</t>
    </r>
  </si>
  <si>
    <t>Q1/20</t>
  </si>
  <si>
    <t>Chg Q1/Q1</t>
  </si>
  <si>
    <t>End of Q1 2020</t>
  </si>
  <si>
    <t>Percent* end Q1</t>
  </si>
  <si>
    <t>Finnish State Pension Fund</t>
  </si>
  <si>
    <t>Elo Mutual Pension Insurance Company</t>
  </si>
  <si>
    <t>Outstanding volume of short-term funding EUR 38.9bn</t>
  </si>
  <si>
    <t>Q120</t>
  </si>
  <si>
    <t>YtD Mar</t>
  </si>
  <si>
    <t>1Q20/4Q19</t>
  </si>
  <si>
    <t>*History restated</t>
  </si>
  <si>
    <t>Business Banking*</t>
  </si>
  <si>
    <t>Personal Banking*</t>
  </si>
  <si>
    <t>Cost of funds</t>
  </si>
  <si>
    <t xml:space="preserve">   of which FX</t>
  </si>
  <si>
    <t xml:space="preserve">   of which Baltics</t>
  </si>
  <si>
    <t xml:space="preserve">    of which deposit guarantee scheme (DGS)</t>
  </si>
  <si>
    <t>Other (incl Treasury)</t>
  </si>
  <si>
    <t xml:space="preserve"> - of which CD &amp; CPs with original maturity over 1 year</t>
  </si>
  <si>
    <t xml:space="preserve"> - of which CPs with original maturity less than 1 year</t>
  </si>
  <si>
    <t xml:space="preserve"> - of which CDs with original maturity less than 1 year</t>
  </si>
  <si>
    <t>CD &amp; CPs with original maturity over 1 year</t>
  </si>
  <si>
    <t>CPs with original maturity less than 1 year</t>
  </si>
  <si>
    <t>CDs with original maturity less than 1 year</t>
  </si>
  <si>
    <t>Q1 2020</t>
  </si>
  <si>
    <t>For Nordea Eiendomskreditt AS combined LCR, as specified by Delegated Act, was 816% and NOK LCR 816%.</t>
  </si>
  <si>
    <t>Q1/20²</t>
  </si>
  <si>
    <t>Total REA</t>
  </si>
  <si>
    <t>End Q1/2019</t>
  </si>
  <si>
    <t>End Q1/2020</t>
  </si>
  <si>
    <t>Q1/20³</t>
  </si>
  <si>
    <t>Tier 1 capital (net after deduction), including profit</t>
  </si>
  <si>
    <t>Own Funds including profit (Banking Group)</t>
  </si>
  <si>
    <t>Q1/20¹</t>
  </si>
  <si>
    <t>1) Including security lending from Q1 2018 and forward</t>
  </si>
  <si>
    <r>
      <t>Corporate</t>
    </r>
    <r>
      <rPr>
        <vertAlign val="superscript"/>
        <sz val="9"/>
        <rFont val="Arial"/>
        <family val="2"/>
      </rPr>
      <t>1</t>
    </r>
  </si>
  <si>
    <t>Lending to the public by sector - 7 years</t>
  </si>
  <si>
    <t>Excl. reverse repurchase agreements</t>
  </si>
  <si>
    <t xml:space="preserve">   Non-collateralised lending</t>
  </si>
  <si>
    <t>Animal husbandry</t>
  </si>
  <si>
    <t>Crops etc</t>
  </si>
  <si>
    <t>Loans measured at fair value by industry, Q4 2019</t>
  </si>
  <si>
    <t>Loans measured at fair value by industry, Q1 2020</t>
  </si>
  <si>
    <t>Other industries</t>
  </si>
  <si>
    <t xml:space="preserve">     Tenant-owned associations and residential real estate companies</t>
  </si>
  <si>
    <t xml:space="preserve">     Commercial real estate</t>
  </si>
  <si>
    <t xml:space="preserve">     Public services</t>
  </si>
  <si>
    <t xml:space="preserve">     Power production</t>
  </si>
  <si>
    <t xml:space="preserve">     Utilities distribution</t>
  </si>
  <si>
    <t>Utilities and public service</t>
  </si>
  <si>
    <t xml:space="preserve">     Maritime services</t>
  </si>
  <si>
    <t xml:space="preserve">     Shipping</t>
  </si>
  <si>
    <t xml:space="preserve">     Ship building</t>
  </si>
  <si>
    <t>Maritime</t>
  </si>
  <si>
    <t xml:space="preserve">     IT services</t>
  </si>
  <si>
    <t xml:space="preserve">     Land transportation</t>
  </si>
  <si>
    <t xml:space="preserve">     Wholesale trade</t>
  </si>
  <si>
    <t xml:space="preserve">     Construction</t>
  </si>
  <si>
    <t xml:space="preserve">     Commercial and professional services</t>
  </si>
  <si>
    <t xml:space="preserve">     Capital goods</t>
  </si>
  <si>
    <t xml:space="preserve">     Materials</t>
  </si>
  <si>
    <t>Industrials</t>
  </si>
  <si>
    <t xml:space="preserve">     Telecommunication services</t>
  </si>
  <si>
    <t xml:space="preserve">     Accomodation and leisure</t>
  </si>
  <si>
    <t xml:space="preserve">     Air transportation</t>
  </si>
  <si>
    <t xml:space="preserve">     Retail trade</t>
  </si>
  <si>
    <t xml:space="preserve">     Media and entertainment</t>
  </si>
  <si>
    <t xml:space="preserve">     Consumer durables</t>
  </si>
  <si>
    <t>Consumer discretionary and services</t>
  </si>
  <si>
    <t xml:space="preserve">     Healthcare</t>
  </si>
  <si>
    <t xml:space="preserve">     Household and personal products</t>
  </si>
  <si>
    <t xml:space="preserve">     Food processing and beverages</t>
  </si>
  <si>
    <t>Consumer staples</t>
  </si>
  <si>
    <t xml:space="preserve">     Oil, gas and offshore</t>
  </si>
  <si>
    <t xml:space="preserve">     Mining and supporting activities</t>
  </si>
  <si>
    <t xml:space="preserve">     Paper and forest products</t>
  </si>
  <si>
    <t>Natural resources</t>
  </si>
  <si>
    <t xml:space="preserve">     Fishing and aquaculture</t>
  </si>
  <si>
    <t xml:space="preserve">     Animal husbandry</t>
  </si>
  <si>
    <t xml:space="preserve">     Crops, plantations and hunting</t>
  </si>
  <si>
    <t>Agriculture</t>
  </si>
  <si>
    <t>Loans measured at amortised cost and fair value to the public, Q4 2019</t>
  </si>
  <si>
    <t>Loans measured at amortised cost and fair value to the public, Q1 2020</t>
  </si>
  <si>
    <t>Other industires</t>
  </si>
  <si>
    <t xml:space="preserve"> ratio,  %</t>
  </si>
  <si>
    <t xml:space="preserve"> ratio bps</t>
  </si>
  <si>
    <t>Loans measured at amortised cost to the public, Q1 2020</t>
  </si>
  <si>
    <t>C&amp;IB Sweden</t>
  </si>
  <si>
    <t>C&amp;IB Norway</t>
  </si>
  <si>
    <t>C&amp;IB Finland</t>
  </si>
  <si>
    <t>C&amp;IB Denmark</t>
  </si>
  <si>
    <t>ratio2,  %</t>
  </si>
  <si>
    <t>ratio, bps1</t>
  </si>
  <si>
    <t xml:space="preserve">NORDEA GROUP </t>
  </si>
  <si>
    <t>Asset and Wealth Management</t>
  </si>
  <si>
    <t>Wholesale Banking</t>
  </si>
  <si>
    <t>Shipping, Offshore and Oil Services -  loan portfolio</t>
  </si>
  <si>
    <t>Subtotal</t>
  </si>
  <si>
    <t>At amortised cost</t>
  </si>
  <si>
    <t>Fair value</t>
  </si>
  <si>
    <t>Impaired loans (Stage 3) by country and industry, Q4 2019</t>
  </si>
  <si>
    <t>Impaired loans (Stage 3) by country and industry, Q1 2020</t>
  </si>
  <si>
    <t>Q3/19*</t>
  </si>
  <si>
    <t>Impaired loans on balance and total allowances (9 quarters) at amortised cost</t>
  </si>
  <si>
    <t>Past due carrying amounts amortised cost to the public in Stage 1, 2 and 3, Q1 2020</t>
  </si>
  <si>
    <t>Past due carrying amounts amortised cost to the public in Stage 1, 2 and 3, Q4 2019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</si>
  <si>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Q1 2020 as to be reported to FSA and previous periods are disclosed as reported to FSA</t>
    </r>
  </si>
  <si>
    <t>Private consumption development index, quarterly 2007-2019 Q4</t>
  </si>
  <si>
    <t>Nordic households credit development index, monthly Jan 2007-Feb 2020</t>
  </si>
  <si>
    <t>Nordic house price development index, quarterly 2007-2019 Q4</t>
  </si>
  <si>
    <t>Nordic GDP index, quarterly 2007-2019Q4, incl. baseline assumption scenarios</t>
  </si>
  <si>
    <t>Old forecasts from Nordea's Q1 Economic Outlook in parentheses</t>
  </si>
  <si>
    <t>Figures for GDP and unemployment are based on Nordea's baseline assumptions and are not official forecasts</t>
  </si>
  <si>
    <t>10.0 (7.4)</t>
  </si>
  <si>
    <t>9.0 (7.3)</t>
  </si>
  <si>
    <t>3.2 (3.5)</t>
  </si>
  <si>
    <t>6.5 (3.5)</t>
  </si>
  <si>
    <t>8.0 (6.5)</t>
  </si>
  <si>
    <t>8.5 (6.6)</t>
  </si>
  <si>
    <t>4.8 (3.9)</t>
  </si>
  <si>
    <t>5.1 (3.8)</t>
  </si>
  <si>
    <t>1.4 (1.4)</t>
  </si>
  <si>
    <t>0.5 (1.3)</t>
  </si>
  <si>
    <t>1.1 (1.4)</t>
  </si>
  <si>
    <t>0.6 (1.2)</t>
  </si>
  <si>
    <t>-0.2 (1.8)</t>
  </si>
  <si>
    <t>-4.6 (0.8)</t>
  </si>
  <si>
    <t>7.3 (1.6)</t>
  </si>
  <si>
    <t>-6.2 (1.8)</t>
  </si>
  <si>
    <t>2.7 (0.5)</t>
  </si>
  <si>
    <t>-5.0 (1.0)</t>
  </si>
  <si>
    <t>2.4 (1.5)</t>
  </si>
  <si>
    <t>-3.0 (1.5)</t>
  </si>
  <si>
    <t>+45 5547 8372     </t>
  </si>
  <si>
    <t>mark.kandborg@nordea.com</t>
  </si>
  <si>
    <t>AA-**</t>
  </si>
  <si>
    <t>**Rating watch negative</t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</si>
  <si>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Excluding profit of the period</t>
    </r>
  </si>
  <si>
    <t>Financial conglomerate's Own funds, EURm</t>
  </si>
  <si>
    <t>Financial conglomerate's capital adequacy ratio, %</t>
  </si>
  <si>
    <t>* Banking Group excludes non-CRR companies such as Nordea Life &amp; Pensions</t>
  </si>
  <si>
    <t>Corporate - Large Corporates &amp; Institutions</t>
  </si>
  <si>
    <t>Corporate - Personal Banking, Business Banking</t>
  </si>
  <si>
    <r>
      <t>Own Funds &amp; Capital ratios (Financial conglomerate)</t>
    </r>
    <r>
      <rPr>
        <b/>
        <vertAlign val="superscript"/>
        <sz val="10"/>
        <color theme="4" tint="-0.249977111117893"/>
        <rFont val="Arial"/>
        <family val="2"/>
      </rPr>
      <t>1</t>
    </r>
  </si>
  <si>
    <t>n/a (1.1)</t>
  </si>
  <si>
    <t>n/a (1.8)</t>
  </si>
  <si>
    <t>n/a (1.2)</t>
  </si>
  <si>
    <t>n/a (1.9)</t>
  </si>
  <si>
    <t>Mark Kandborg, Acting Group CFO as of 1 May 2020 and Group Treasurer</t>
  </si>
  <si>
    <t>Nordea Bank Abp Senior Preferred (SP) issuances</t>
  </si>
  <si>
    <t>****Unsolicited rating</t>
  </si>
  <si>
    <t>DBRS****</t>
  </si>
  <si>
    <t>Aaa* ****</t>
  </si>
  <si>
    <t>Tier 2 issuances</t>
  </si>
  <si>
    <t>A-</t>
  </si>
  <si>
    <t>BBB+**</t>
  </si>
  <si>
    <t>A**</t>
  </si>
  <si>
    <r>
      <t>Change in Net interest income</t>
    </r>
    <r>
      <rPr>
        <b/>
        <sz val="8"/>
        <color theme="4" tint="-0.249977111117893"/>
        <rFont val="Arial"/>
        <family val="2"/>
      </rPr>
      <t xml:space="preserve"> (EURm)</t>
    </r>
  </si>
  <si>
    <t xml:space="preserve">Net loan losses until 2017 (from 2018, see page 15, due to the implementation of IFRS9) </t>
  </si>
  <si>
    <t>Resolution fee</t>
  </si>
  <si>
    <t>Jan-Mar</t>
  </si>
  <si>
    <t>2020</t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</si>
  <si>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Excluding items affecting comparability the loan loss ratio for third quarter 2019 is 8bps, with 2bps for stage 1, -6bps for stage 2 and 12bps for stage 3.</t>
    </r>
  </si>
  <si>
    <r>
      <t>Loan loss ratio, amortised cost, bps</t>
    </r>
    <r>
      <rPr>
        <vertAlign val="superscript"/>
        <sz val="8"/>
        <color theme="1"/>
        <rFont val="Arial"/>
        <family val="2"/>
      </rPr>
      <t>1</t>
    </r>
  </si>
  <si>
    <t xml:space="preserve">Q1 </t>
  </si>
  <si>
    <t>31 Mar</t>
  </si>
  <si>
    <t>Balance as at 31 Mar 2019</t>
  </si>
  <si>
    <r>
      <rPr>
        <sz val="8"/>
        <color indexed="8"/>
        <rFont val="Arial"/>
        <family val="2"/>
      </rPr>
      <t>0</t>
    </r>
  </si>
  <si>
    <r>
      <rPr>
        <sz val="8"/>
        <color indexed="8"/>
        <rFont val="Arial"/>
        <family val="2"/>
      </rPr>
      <t>Translation differences</t>
    </r>
  </si>
  <si>
    <r>
      <rPr>
        <sz val="8"/>
        <color indexed="8"/>
        <rFont val="Arial"/>
        <family val="2"/>
      </rPr>
      <t>Other changes</t>
    </r>
  </si>
  <si>
    <r>
      <rPr>
        <sz val="8"/>
        <color indexed="8"/>
        <rFont val="Arial"/>
        <family val="2"/>
      </rPr>
      <t>-</t>
    </r>
  </si>
  <si>
    <r>
      <rPr>
        <sz val="8"/>
        <color indexed="8"/>
        <rFont val="Arial"/>
        <family val="2"/>
      </rPr>
      <t>Write-off through decrease in allowance account</t>
    </r>
  </si>
  <si>
    <r>
      <rPr>
        <sz val="8"/>
        <color indexed="8"/>
        <rFont val="Arial"/>
        <family val="2"/>
      </rPr>
      <t>Changes due to repayments and disposals</t>
    </r>
  </si>
  <si>
    <r>
      <rPr>
        <sz val="8"/>
        <color indexed="8"/>
        <rFont val="Arial"/>
        <family val="2"/>
      </rPr>
      <t>Changes due to change in credit risk (net)</t>
    </r>
  </si>
  <si>
    <r>
      <rPr>
        <sz val="8"/>
        <color indexed="8"/>
        <rFont val="Arial"/>
        <family val="2"/>
      </rPr>
      <t>Transfer from stage 3 to stage 2</t>
    </r>
  </si>
  <si>
    <r>
      <rPr>
        <sz val="8"/>
        <color indexed="8"/>
        <rFont val="Arial"/>
        <family val="2"/>
      </rPr>
      <t>Transfer from stage 3 to stage 1</t>
    </r>
  </si>
  <si>
    <r>
      <rPr>
        <sz val="8"/>
        <color indexed="8"/>
        <rFont val="Arial"/>
        <family val="2"/>
      </rPr>
      <t>Transfer from stage 2 to stage 3</t>
    </r>
  </si>
  <si>
    <r>
      <rPr>
        <sz val="8"/>
        <color indexed="8"/>
        <rFont val="Arial"/>
        <family val="2"/>
      </rPr>
      <t>Transfer from stage 2 to stage 1</t>
    </r>
  </si>
  <si>
    <r>
      <rPr>
        <sz val="8"/>
        <color indexed="8"/>
        <rFont val="Arial"/>
        <family val="2"/>
      </rPr>
      <t>Transfer from stage 1 to stage 3</t>
    </r>
  </si>
  <si>
    <r>
      <rPr>
        <sz val="8"/>
        <color indexed="8"/>
        <rFont val="Arial"/>
        <family val="2"/>
      </rPr>
      <t>Transfer from stage 1 to stage 2</t>
    </r>
  </si>
  <si>
    <r>
      <rPr>
        <sz val="8"/>
        <color indexed="8"/>
        <rFont val="Arial"/>
        <family val="2"/>
      </rPr>
      <t>Changes due to origination and acquisition</t>
    </r>
  </si>
  <si>
    <t>Balance as at 1 Jan 2019</t>
  </si>
  <si>
    <t>Balance as at 31 Mar 2020</t>
  </si>
  <si>
    <t>Write-off through decrease in allowance account</t>
  </si>
  <si>
    <t>Balance as at 1 Jan 2020</t>
  </si>
  <si>
    <t>31 Mar 2019</t>
  </si>
  <si>
    <t>31 Mar 2020</t>
  </si>
  <si>
    <t>Allowances</t>
  </si>
  <si>
    <r>
      <rPr>
        <sz val="8"/>
        <color rgb="FF000000"/>
        <rFont val="Arial"/>
        <family val="2"/>
      </rPr>
      <t>Other lending</t>
    </r>
  </si>
  <si>
    <r>
      <rPr>
        <sz val="8"/>
        <color rgb="FF000000"/>
        <rFont val="Arial"/>
        <family val="2"/>
      </rPr>
      <t>Mortgage lending</t>
    </r>
  </si>
  <si>
    <r>
      <rPr>
        <b/>
        <sz val="8"/>
        <color rgb="FF000000"/>
        <rFont val="Arial"/>
        <family val="2"/>
      </rPr>
      <t>Q1/Q4</t>
    </r>
  </si>
  <si>
    <r>
      <rPr>
        <b/>
        <sz val="8"/>
        <color rgb="FF000000"/>
        <rFont val="Arial"/>
        <family val="2"/>
      </rPr>
      <t>Q1/Q1</t>
    </r>
  </si>
  <si>
    <r>
      <rPr>
        <b/>
        <sz val="8"/>
        <color rgb="FF000000"/>
        <rFont val="Arial"/>
        <family val="2"/>
      </rPr>
      <t>Q120</t>
    </r>
  </si>
  <si>
    <t>-8%</t>
  </si>
  <si>
    <t>-43%</t>
  </si>
  <si>
    <t>-82%</t>
  </si>
  <si>
    <t>-24%</t>
  </si>
  <si>
    <t>35%</t>
  </si>
  <si>
    <t>-25%</t>
  </si>
  <si>
    <t>40%</t>
  </si>
  <si>
    <t>-51%</t>
  </si>
  <si>
    <t>-37%</t>
  </si>
  <si>
    <t>-36%</t>
  </si>
  <si>
    <t>52%</t>
  </si>
  <si>
    <t>47%</t>
  </si>
  <si>
    <t>37%</t>
  </si>
  <si>
    <t>-30%</t>
  </si>
  <si>
    <r>
      <rPr>
        <b/>
        <sz val="8"/>
        <color rgb="FF000000"/>
        <rFont val="Arial"/>
        <family val="2"/>
      </rPr>
      <t>Wealth Mgmt</t>
    </r>
  </si>
  <si>
    <t>-22%</t>
  </si>
  <si>
    <t>-27%</t>
  </si>
  <si>
    <r>
      <rPr>
        <sz val="8"/>
        <color rgb="FF000000"/>
        <rFont val="Arial"/>
        <family val="2"/>
      </rPr>
      <t>AuM NLP</t>
    </r>
  </si>
  <si>
    <t>-16%</t>
  </si>
  <si>
    <r>
      <rPr>
        <sz val="8"/>
        <color rgb="FF000000"/>
        <rFont val="Arial"/>
        <family val="2"/>
      </rPr>
      <t>AuM PB</t>
    </r>
  </si>
  <si>
    <r>
      <rPr>
        <b/>
        <sz val="10"/>
        <color rgb="FF2F75B5"/>
        <rFont val="Arial"/>
        <family val="2"/>
      </rPr>
      <t>Wealth Management - Volumes</t>
    </r>
  </si>
  <si>
    <t>-23%</t>
  </si>
  <si>
    <t>29%</t>
  </si>
  <si>
    <r>
      <rPr>
        <sz val="8"/>
        <color rgb="FF000000"/>
        <rFont val="Arial"/>
        <family val="2"/>
      </rPr>
      <t>PB Sweden</t>
    </r>
  </si>
  <si>
    <r>
      <rPr>
        <sz val="8"/>
        <color rgb="FF000000"/>
        <rFont val="Arial"/>
        <family val="2"/>
      </rPr>
      <t>PB Norway</t>
    </r>
  </si>
  <si>
    <r>
      <rPr>
        <sz val="8"/>
        <color rgb="FF000000"/>
        <rFont val="Arial"/>
        <family val="2"/>
      </rPr>
      <t>PB Finland</t>
    </r>
  </si>
  <si>
    <r>
      <rPr>
        <sz val="8"/>
        <color rgb="FF000000"/>
        <rFont val="Arial"/>
        <family val="2"/>
      </rPr>
      <t>PB Denmark</t>
    </r>
  </si>
  <si>
    <r>
      <rPr>
        <b/>
        <sz val="10"/>
        <color rgb="FF2F75B5"/>
        <rFont val="Arial"/>
        <family val="2"/>
      </rPr>
      <t>Private Banking - Lending</t>
    </r>
  </si>
  <si>
    <r>
      <rPr>
        <b/>
        <sz val="10"/>
        <color rgb="FF2F75B5"/>
        <rFont val="Arial"/>
        <family val="2"/>
      </rPr>
      <t>Private Banking - AuM</t>
    </r>
  </si>
  <si>
    <r>
      <rPr>
        <b/>
        <sz val="10"/>
        <color rgb="FF2F75B5"/>
        <rFont val="Arial"/>
        <family val="2"/>
      </rPr>
      <t>Private Banking - Net commission income</t>
    </r>
  </si>
  <si>
    <r>
      <rPr>
        <b/>
        <sz val="8"/>
        <color rgb="FF000000"/>
        <rFont val="Arial"/>
        <family val="2"/>
      </rPr>
      <t>Profit Traditional Products</t>
    </r>
  </si>
  <si>
    <r>
      <rPr>
        <sz val="8"/>
        <color rgb="FF000000"/>
        <rFont val="Arial"/>
        <family val="2"/>
      </rPr>
      <t>Profit Risk products</t>
    </r>
  </si>
  <si>
    <r>
      <rPr>
        <sz val="8"/>
        <color rgb="FF000000"/>
        <rFont val="Arial"/>
        <family val="2"/>
      </rPr>
      <t>Profit Market Return products</t>
    </r>
  </si>
  <si>
    <t>-76%</t>
  </si>
  <si>
    <r>
      <rPr>
        <sz val="8"/>
        <color rgb="FF000000"/>
        <rFont val="Arial"/>
        <family val="2"/>
      </rPr>
      <t>Profit Traditional products</t>
    </r>
  </si>
  <si>
    <r>
      <rPr>
        <b/>
        <sz val="8"/>
        <color rgb="FF000000"/>
        <rFont val="Arial"/>
        <family val="2"/>
      </rPr>
      <t>Profit drivers</t>
    </r>
  </si>
  <si>
    <r>
      <rPr>
        <b/>
        <sz val="8"/>
        <color rgb="FF000000"/>
        <rFont val="Arial"/>
        <family val="2"/>
      </rPr>
      <t>Q1/20</t>
    </r>
  </si>
  <si>
    <t>Nordea Direct Boligkreditt AS</t>
  </si>
  <si>
    <t>Nordea Direct ASA</t>
  </si>
  <si>
    <r>
      <rPr>
        <sz val="7"/>
        <color rgb="FF000000"/>
        <rFont val="Arial"/>
        <family val="2"/>
      </rPr>
      <t xml:space="preserve">  Total net loan losses excluding items affecting comparability amounts to EUR 49m with net loan losses at EUR 11m in stage1, net reversals </t>
    </r>
    <r>
      <rPr>
        <sz val="7"/>
        <rFont val="Arial"/>
        <family val="2"/>
      </rPr>
      <t>at EUR -37m in stage 2</t>
    </r>
  </si>
  <si>
    <t xml:space="preserve">   and net loan losses at EUR 75m in stage 3.</t>
  </si>
  <si>
    <t>Personal Banking - Financial highlights</t>
  </si>
  <si>
    <t>Business Banking - Financial highlights</t>
  </si>
  <si>
    <t>Nordea Finance - Financial highlights</t>
  </si>
  <si>
    <t>Large Corporates &amp; Institutions - Financial highlights</t>
  </si>
  <si>
    <t>Asset &amp; Wealth Management - Financial highlights</t>
  </si>
  <si>
    <t>Asset Management - Financial highlights</t>
  </si>
  <si>
    <t>Wealth Management - Financial highlights</t>
  </si>
  <si>
    <t>Retail funds</t>
  </si>
  <si>
    <t>Assets under Management and Net inflow</t>
  </si>
  <si>
    <t xml:space="preserve"> - Private Banking</t>
  </si>
  <si>
    <t xml:space="preserve"> - Wealth Management, and A&amp;WM Other</t>
  </si>
  <si>
    <t xml:space="preserve"> - Asset Management</t>
  </si>
  <si>
    <t>163%</t>
  </si>
  <si>
    <t>196%</t>
  </si>
  <si>
    <t>201%</t>
  </si>
  <si>
    <t>178%</t>
  </si>
  <si>
    <t>203%</t>
  </si>
  <si>
    <t>169%</t>
  </si>
  <si>
    <t>207%</t>
  </si>
  <si>
    <t>179%</t>
  </si>
  <si>
    <t>171%</t>
  </si>
  <si>
    <t>195%</t>
  </si>
  <si>
    <t>198%</t>
  </si>
  <si>
    <t>200%</t>
  </si>
  <si>
    <r>
      <rPr>
        <b/>
        <sz val="10"/>
        <color rgb="FF2F75B5"/>
        <rFont val="Arial"/>
        <family val="2"/>
      </rPr>
      <t>Life &amp; Pensions - Solvency sensitivity as of March 31, 2020</t>
    </r>
  </si>
  <si>
    <r>
      <rPr>
        <b/>
        <sz val="10"/>
        <color rgb="FF2F75B5"/>
        <rFont val="Arial"/>
        <family val="2"/>
      </rPr>
      <t>Life &amp; Pensions - Solvency position as of March 31, 2020</t>
    </r>
  </si>
  <si>
    <t>n/a</t>
  </si>
  <si>
    <t xml:space="preserve">of which non-guaranteed </t>
  </si>
  <si>
    <t>of which 0%</t>
  </si>
  <si>
    <t>affected by the management judgement.</t>
  </si>
  <si>
    <t xml:space="preserve">The COVID-19  management judgement at EUR 110m is booked out to the full portfolio measured at amortised cost. In the above table most lines are </t>
  </si>
  <si>
    <t>information can be found on page 12.</t>
  </si>
  <si>
    <t xml:space="preserve">Stage 2 and EUR 70m in Stage 3. Further EUR 10m is accounted for on off-balance exposures with EUR 5m in Stage 1 and EUR 5m in Stage 2. More </t>
  </si>
  <si>
    <t xml:space="preserve">On-balance allowances amounting to EUR 110m is accounted for after a management judgement related to COVID-19. EUR 15m in Stage 1, EUR 25m in </t>
  </si>
  <si>
    <t>Personal Banking,  Business Banking and Large Corprates &amp; Institutions.</t>
  </si>
  <si>
    <t>Asset &amp; Wealth Management Other - Financial highlights</t>
  </si>
  <si>
    <t>Nordea Life &amp; Pensions  is a product responsible unit where the result is included in the Business areas</t>
  </si>
  <si>
    <t>Life &amp; Pensions - Financial highlights</t>
  </si>
  <si>
    <t>Currency distribution, market value in billions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</si>
</sst>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.00\ _k_r_-;\-* #,##0.00\ _k_r_-;_-* &quot;-&quot;??\ _k_r_-;_-@_-"/>
    <numFmt numFmtId="165" formatCode="0.0%"/>
    <numFmt numFmtId="166" formatCode="#,##0.0"/>
    <numFmt numFmtId="167" formatCode="0.0"/>
    <numFmt numFmtId="168" formatCode="_ * #,##0_ ;_ * \-#,##0_ ;_ * &quot;-&quot;??_ ;_ @_ "/>
    <numFmt numFmtId="169" formatCode="_ * #,##0.0_ ;_ * \-#,##0.0_ ;_ * &quot;-&quot;??_ ;_ @_ "/>
    <numFmt numFmtId="170" formatCode="#,##0.000"/>
    <numFmt numFmtId="171" formatCode="#,##0.0000"/>
    <numFmt numFmtId="172" formatCode="_-* #,##0\ _k_r_-;\-* #,##0\ _k_r_-;_-* &quot;-&quot;??\ _k_r_-;_-@_-"/>
    <numFmt numFmtId="173" formatCode="#,##0_ ;\-#,##0\ "/>
    <numFmt numFmtId="174" formatCode="_(* #,##0.00_);_(* \(#,##0.00\);_(* &quot;-&quot;??_);_(@_)"/>
    <numFmt numFmtId="175" formatCode="_-* #,##0.0\ _k_r_-;\-* #,##0.0\ _k_r_-;_-* &quot;-&quot;??\ _k_r_-;_-@_-"/>
    <numFmt numFmtId="176" formatCode="#,##0.0_ ;\-#,##0.0\ "/>
    <numFmt numFmtId="177" formatCode="0.00000"/>
    <numFmt numFmtId="178" formatCode="_-* #,##0_-;\-* #,##0_-;_-* &quot;-&quot;??_-;_-@_-"/>
    <numFmt numFmtId="179" formatCode="_ * #,##0.00_ ;_ * \-#,##0.00_ ;_ * &quot;-&quot;??_ ;_ @_ "/>
    <numFmt numFmtId="180" formatCode="[$-809]dd\ mmmm\ yyyy;@"/>
  </numFmts>
  <fonts count="13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8"/>
      <color theme="1"/>
      <name val="Calibri"/>
      <family val="2"/>
      <scheme val="minor"/>
    </font>
    <font>
      <b/>
      <sz val="9"/>
      <color theme="3"/>
      <name val="Arial"/>
      <family val="2"/>
    </font>
    <font>
      <sz val="8"/>
      <color rgb="FF00B050"/>
      <name val="Arial"/>
      <family val="2"/>
    </font>
    <font>
      <sz val="8"/>
      <color rgb="FF191919"/>
      <name val="Arial"/>
      <family val="2"/>
    </font>
    <font>
      <sz val="6"/>
      <color theme="1"/>
      <name val="Calibri"/>
      <family val="2"/>
      <scheme val="minor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7"/>
      <color rgb="FFFF0000"/>
      <name val="Arial"/>
      <family val="2"/>
    </font>
    <font>
      <b/>
      <sz val="7"/>
      <color theme="1" tint="4.9989318521683403E-2"/>
      <name val="Arial"/>
      <family val="2"/>
    </font>
    <font>
      <vertAlign val="superscript"/>
      <sz val="7"/>
      <color theme="1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0000A0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7"/>
      <color rgb="FFFF0000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vertAlign val="superscript"/>
      <sz val="8"/>
      <color rgb="FF000000"/>
      <name val="Arial"/>
      <family val="2"/>
    </font>
    <font>
      <b/>
      <sz val="10"/>
      <color rgb="FF2F75B5"/>
      <name val="Arial"/>
      <family val="2"/>
    </font>
    <font>
      <sz val="6.5"/>
      <name val="Arial"/>
      <family val="2"/>
    </font>
    <font>
      <b/>
      <vertAlign val="superscript"/>
      <sz val="10"/>
      <color theme="4" tint="-0.249977111117893"/>
      <name val="Arial"/>
      <family val="2"/>
    </font>
    <font>
      <b/>
      <sz val="11"/>
      <color rgb="FF333333"/>
      <name val="Calibri"/>
      <family val="2"/>
      <scheme val="minor"/>
    </font>
    <font>
      <sz val="9"/>
      <color theme="0" tint="-0.249977111117893"/>
      <name val="Arial"/>
      <family val="2"/>
    </font>
    <font>
      <vertAlign val="superscript"/>
      <sz val="8"/>
      <color theme="0" tint="-0.499984740745262"/>
      <name val="Arial"/>
      <family val="2"/>
    </font>
    <font>
      <vertAlign val="superscript"/>
      <sz val="8"/>
      <color rgb="FFFF0000"/>
      <name val="Arial"/>
      <family val="2"/>
    </font>
    <font>
      <sz val="8"/>
      <color theme="0" tint="-0.14999847407452621"/>
      <name val="Arial"/>
      <family val="2"/>
    </font>
    <font>
      <u/>
      <sz val="11"/>
      <color theme="1"/>
      <name val="Calibri"/>
      <family val="2"/>
      <scheme val="minor"/>
    </font>
    <font>
      <u/>
      <sz val="8"/>
      <name val="Arial"/>
      <family val="2"/>
    </font>
    <font>
      <b/>
      <sz val="7"/>
      <color rgb="FF2F75B5"/>
      <name val="Arial"/>
      <family val="2"/>
    </font>
    <font>
      <b/>
      <sz val="8"/>
      <color rgb="FF0000A0"/>
      <name val="Arial"/>
      <family val="2"/>
    </font>
    <font>
      <vertAlign val="superscript"/>
      <sz val="7.7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6.5"/>
      <color rgb="FF000000"/>
      <name val="Arial"/>
      <family val="2"/>
    </font>
    <font>
      <sz val="11"/>
      <name val="Arial"/>
      <family val="2"/>
    </font>
    <font>
      <vertAlign val="superscript"/>
      <sz val="6.5"/>
      <color rgb="FF000000"/>
      <name val="Arial"/>
      <family val="2"/>
    </font>
    <font>
      <b/>
      <sz val="11"/>
      <name val="Arial"/>
      <family val="2"/>
    </font>
    <font>
      <sz val="7.5"/>
      <name val="Arial"/>
      <family val="2"/>
    </font>
    <font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8"/>
      <color rgb="FFFF0000"/>
      <name val="Arial"/>
      <family val="2"/>
    </font>
    <font>
      <sz val="11"/>
      <color theme="0" tint="-0.249977111117893"/>
      <name val="Arial"/>
      <family val="2"/>
    </font>
    <font>
      <sz val="8"/>
      <color rgb="FFC00000"/>
      <name val="Arial"/>
      <family val="2"/>
    </font>
    <font>
      <sz val="9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8"/>
      <color indexed="8"/>
      <name val="Arial"/>
      <family val="2"/>
    </font>
    <font>
      <sz val="48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8829615161595508E-2"/>
        <bgColor indexed="64"/>
      </patternFill>
    </fill>
    <fill>
      <patternFill patternType="solid">
        <fgColor theme="0" tint="-4.858546708578753E-2"/>
        <bgColor indexed="64"/>
      </patternFill>
    </fill>
    <fill>
      <patternFill patternType="solid">
        <fgColor theme="0" tint="-4.9195837275307477E-2"/>
        <bgColor indexed="64"/>
      </patternFill>
    </fill>
  </fills>
  <borders count="156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808080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/>
      <top style="medium">
        <color rgb="FF7F7F7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7F7F7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 style="medium">
        <color rgb="FF7F7F7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/>
      <right/>
      <top/>
      <bottom style="medium">
        <color theme="0" tint="-0.49864192632831811"/>
      </bottom>
      <diagonal/>
    </border>
    <border>
      <left/>
      <right/>
      <top/>
      <bottom style="medium">
        <color theme="0" tint="-0.49858088930936612"/>
      </bottom>
      <diagonal/>
    </border>
    <border>
      <left/>
      <right/>
      <top/>
      <bottom style="medium">
        <color theme="1" tint="0.49967955565050204"/>
      </bottom>
      <diagonal/>
    </border>
    <border>
      <left/>
      <right/>
      <top/>
      <bottom style="medium">
        <color theme="0" tint="-0.49800103762932219"/>
      </bottom>
      <diagonal/>
    </border>
    <border>
      <left/>
      <right style="medium">
        <color rgb="FFFFFFFF"/>
      </right>
      <top/>
      <bottom style="medium">
        <color theme="1" tint="0.49967955565050204"/>
      </bottom>
      <diagonal/>
    </border>
    <border>
      <left style="medium">
        <color rgb="FFFFFFFF"/>
      </left>
      <right/>
      <top/>
      <bottom style="medium">
        <color theme="1" tint="0.49967955565050204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1" tint="0.49967955565050204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6795556505020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67955565050204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67955565050204"/>
      </bottom>
      <diagonal/>
    </border>
    <border>
      <left/>
      <right/>
      <top style="medium">
        <color rgb="FFFFFFFF"/>
      </top>
      <bottom style="medium">
        <color theme="1" tint="0.49967955565050204"/>
      </bottom>
      <diagonal/>
    </border>
    <border>
      <left/>
      <right/>
      <top/>
      <bottom style="medium">
        <color theme="0" tint="-0.49955748161259805"/>
      </bottom>
      <diagonal/>
    </border>
    <border>
      <left/>
      <right/>
      <top style="medium">
        <color theme="0" tint="-0.49955748161259805"/>
      </top>
      <bottom/>
      <diagonal/>
    </border>
    <border>
      <left/>
      <right/>
      <top style="medium">
        <color theme="0" tint="-0.499984740745262"/>
      </top>
      <bottom style="medium">
        <color theme="0" tint="-0.34998626667073579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0" tint="-0.49882503738517409"/>
      </right>
      <top/>
      <bottom style="medium">
        <color theme="0" tint="-0.49882503738517409"/>
      </bottom>
      <diagonal/>
    </border>
    <border>
      <left style="medium">
        <color theme="0" tint="-0.49882503738517409"/>
      </left>
      <right/>
      <top/>
      <bottom style="medium">
        <color theme="0" tint="-0.49882503738517409"/>
      </bottom>
      <diagonal/>
    </border>
    <border>
      <left/>
      <right style="medium">
        <color theme="0" tint="-0.49882503738517409"/>
      </right>
      <top/>
      <bottom/>
      <diagonal/>
    </border>
    <border>
      <left style="medium">
        <color theme="0" tint="-0.49882503738517409"/>
      </left>
      <right/>
      <top/>
      <bottom/>
      <diagonal/>
    </border>
    <border>
      <left/>
      <right/>
      <top/>
      <bottom style="medium">
        <color theme="0" tint="-0.49882503738517409"/>
      </bottom>
      <diagonal/>
    </border>
    <border>
      <left/>
      <right style="medium">
        <color theme="0" tint="-0.49882503738517409"/>
      </right>
      <top style="medium">
        <color theme="0" tint="-0.49882503738517409"/>
      </top>
      <bottom/>
      <diagonal/>
    </border>
    <border>
      <left style="medium">
        <color theme="0" tint="-0.49882503738517409"/>
      </left>
      <right/>
      <top style="medium">
        <color theme="0" tint="-0.49882503738517409"/>
      </top>
      <bottom/>
      <diagonal/>
    </border>
    <border>
      <left style="medium">
        <color theme="0" tint="-0.49815363017670217"/>
      </left>
      <right/>
      <top/>
      <bottom style="medium">
        <color theme="0" tint="-0.49958800012207405"/>
      </bottom>
      <diagonal/>
    </border>
    <border>
      <left/>
      <right style="medium">
        <color theme="0" tint="-0.49815363017670217"/>
      </right>
      <top/>
      <bottom/>
      <diagonal/>
    </border>
    <border>
      <left style="medium">
        <color theme="0" tint="-0.49815363017670217"/>
      </left>
      <right/>
      <top/>
      <bottom/>
      <diagonal/>
    </border>
    <border>
      <left/>
      <right/>
      <top/>
      <bottom style="medium">
        <color theme="0" tint="-0.49815363017670217"/>
      </bottom>
      <diagonal/>
    </border>
    <border>
      <left/>
      <right/>
      <top style="medium">
        <color theme="0" tint="-0.49958800012207405"/>
      </top>
      <bottom/>
      <diagonal/>
    </border>
    <border>
      <left/>
      <right style="medium">
        <color theme="0" tint="-0.49815363017670217"/>
      </right>
      <top/>
      <bottom style="medium">
        <color theme="0" tint="-0.49958800012207405"/>
      </bottom>
      <diagonal/>
    </border>
    <border>
      <left/>
      <right style="medium">
        <color theme="0" tint="-0.49815363017670217"/>
      </right>
      <top/>
      <bottom style="medium">
        <color theme="0" tint="-0.49955748161259805"/>
      </bottom>
      <diagonal/>
    </border>
    <border>
      <left style="medium">
        <color theme="0" tint="-0.49815363017670217"/>
      </left>
      <right/>
      <top/>
      <bottom style="medium">
        <color theme="0" tint="-0.49955748161259805"/>
      </bottom>
      <diagonal/>
    </border>
    <border>
      <left/>
      <right style="medium">
        <color theme="0" tint="-0.49815363017670217"/>
      </right>
      <top/>
      <bottom style="medium">
        <color theme="0" tint="-0.49815363017670217"/>
      </bottom>
      <diagonal/>
    </border>
    <border>
      <left style="medium">
        <color theme="0" tint="-0.49815363017670217"/>
      </left>
      <right/>
      <top/>
      <bottom style="medium">
        <color theme="0" tint="-0.49815363017670217"/>
      </bottom>
      <diagonal/>
    </border>
    <border>
      <left/>
      <right style="medium">
        <color theme="0" tint="-0.49815363017670217"/>
      </right>
      <top style="medium">
        <color theme="0" tint="-0.49815363017670217"/>
      </top>
      <bottom/>
      <diagonal/>
    </border>
    <border>
      <left style="medium">
        <color theme="0" tint="-0.49815363017670217"/>
      </left>
      <right/>
      <top style="medium">
        <color theme="0" tint="-0.49815363017670217"/>
      </top>
      <bottom/>
      <diagonal/>
    </border>
    <border>
      <left/>
      <right style="medium">
        <color theme="0" tint="-0.49864192632831811"/>
      </right>
      <top/>
      <bottom style="medium">
        <color theme="0" tint="-0.49864192632831811"/>
      </bottom>
      <diagonal/>
    </border>
    <border>
      <left style="medium">
        <color theme="0" tint="-0.49864192632831811"/>
      </left>
      <right/>
      <top/>
      <bottom style="medium">
        <color theme="0" tint="-0.49864192632831811"/>
      </bottom>
      <diagonal/>
    </border>
    <border>
      <left/>
      <right style="medium">
        <color theme="0" tint="-0.49864192632831811"/>
      </right>
      <top/>
      <bottom/>
      <diagonal/>
    </border>
    <border>
      <left style="medium">
        <color theme="0" tint="-0.49864192632831811"/>
      </left>
      <right/>
      <top/>
      <bottom/>
      <diagonal/>
    </border>
    <border>
      <left/>
      <right style="medium">
        <color theme="0" tint="-0.49864192632831811"/>
      </right>
      <top style="medium">
        <color theme="0" tint="-0.49864192632831811"/>
      </top>
      <bottom/>
      <diagonal/>
    </border>
    <border>
      <left style="medium">
        <color theme="0" tint="-0.49864192632831811"/>
      </left>
      <right/>
      <top style="medium">
        <color theme="0" tint="-0.49864192632831811"/>
      </top>
      <bottom/>
      <diagonal/>
    </border>
    <border>
      <left/>
      <right style="medium">
        <color theme="0" tint="-0.49842829676198613"/>
      </right>
      <top/>
      <bottom style="medium">
        <color theme="0" tint="-0.49842829676198613"/>
      </bottom>
      <diagonal/>
    </border>
    <border>
      <left style="medium">
        <color theme="0" tint="-0.49842829676198613"/>
      </left>
      <right/>
      <top/>
      <bottom style="medium">
        <color theme="0" tint="-0.49842829676198613"/>
      </bottom>
      <diagonal/>
    </border>
    <border>
      <left/>
      <right style="medium">
        <color theme="0" tint="-0.49842829676198613"/>
      </right>
      <top/>
      <bottom/>
      <diagonal/>
    </border>
    <border>
      <left style="medium">
        <color theme="0" tint="-0.49842829676198613"/>
      </left>
      <right/>
      <top/>
      <bottom/>
      <diagonal/>
    </border>
    <border>
      <left/>
      <right/>
      <top/>
      <bottom style="medium">
        <color theme="0" tint="-0.49842829676198613"/>
      </bottom>
      <diagonal/>
    </border>
    <border>
      <left/>
      <right style="medium">
        <color theme="0" tint="-0.49842829676198613"/>
      </right>
      <top style="medium">
        <color theme="0" tint="-0.49842829676198613"/>
      </top>
      <bottom/>
      <diagonal/>
    </border>
    <border>
      <left style="medium">
        <color theme="0" tint="-0.49842829676198613"/>
      </left>
      <right/>
      <top style="medium">
        <color theme="0" tint="-0.49842829676198613"/>
      </top>
      <bottom/>
      <diagonal/>
    </border>
    <border>
      <left/>
      <right style="medium">
        <color theme="0" tint="-0.49836725974303414"/>
      </right>
      <top/>
      <bottom style="medium">
        <color theme="0" tint="-0.49836725974303414"/>
      </bottom>
      <diagonal/>
    </border>
    <border>
      <left style="medium">
        <color theme="0" tint="-0.49836725974303414"/>
      </left>
      <right/>
      <top/>
      <bottom style="medium">
        <color theme="0" tint="-0.49836725974303414"/>
      </bottom>
      <diagonal/>
    </border>
    <border>
      <left/>
      <right style="medium">
        <color theme="0" tint="-0.49836725974303414"/>
      </right>
      <top/>
      <bottom/>
      <diagonal/>
    </border>
    <border>
      <left style="medium">
        <color theme="0" tint="-0.49836725974303414"/>
      </left>
      <right/>
      <top/>
      <bottom/>
      <diagonal/>
    </border>
    <border>
      <left/>
      <right/>
      <top/>
      <bottom style="medium">
        <color theme="0" tint="-0.49836725974303414"/>
      </bottom>
      <diagonal/>
    </border>
    <border>
      <left/>
      <right style="medium">
        <color theme="0" tint="-0.49836725974303414"/>
      </right>
      <top style="medium">
        <color theme="0" tint="-0.49836725974303414"/>
      </top>
      <bottom/>
      <diagonal/>
    </border>
    <border>
      <left style="medium">
        <color theme="0" tint="-0.49836725974303414"/>
      </left>
      <right/>
      <top style="medium">
        <color theme="0" tint="-0.49836725974303414"/>
      </top>
      <bottom/>
      <diagonal/>
    </border>
    <border>
      <left/>
      <right style="medium">
        <color theme="0" tint="-0.4979094821008942"/>
      </right>
      <top/>
      <bottom style="medium">
        <color theme="0" tint="-0.4979094821008942"/>
      </bottom>
      <diagonal/>
    </border>
    <border>
      <left style="medium">
        <color theme="0" tint="-0.4979094821008942"/>
      </left>
      <right/>
      <top/>
      <bottom style="medium">
        <color theme="0" tint="-0.4979094821008942"/>
      </bottom>
      <diagonal/>
    </border>
    <border>
      <left/>
      <right/>
      <top/>
      <bottom style="medium">
        <color theme="0" tint="-0.4979094821008942"/>
      </bottom>
      <diagonal/>
    </border>
    <border>
      <left/>
      <right style="medium">
        <color theme="0" tint="-0.4979094821008942"/>
      </right>
      <top style="medium">
        <color theme="0" tint="-0.4979094821008942"/>
      </top>
      <bottom/>
      <diagonal/>
    </border>
    <border>
      <left style="medium">
        <color theme="0" tint="-0.4979094821008942"/>
      </left>
      <right/>
      <top style="medium">
        <color theme="0" tint="-0.4979094821008942"/>
      </top>
      <bottom/>
      <diagonal/>
    </border>
    <border>
      <left/>
      <right style="medium">
        <color theme="0" tint="-0.4979094821008942"/>
      </right>
      <top/>
      <bottom/>
      <diagonal/>
    </border>
    <border>
      <left style="medium">
        <color theme="0" tint="-0.4979094821008942"/>
      </left>
      <right/>
      <top/>
      <bottom/>
      <diagonal/>
    </border>
    <border>
      <left/>
      <right style="medium">
        <color theme="0" tint="-0.49794000061037019"/>
      </right>
      <top/>
      <bottom style="medium">
        <color theme="0" tint="-0.49794000061037019"/>
      </bottom>
      <diagonal/>
    </border>
    <border>
      <left style="medium">
        <color theme="0" tint="-0.49794000061037019"/>
      </left>
      <right/>
      <top/>
      <bottom style="medium">
        <color theme="0" tint="-0.49794000061037019"/>
      </bottom>
      <diagonal/>
    </border>
    <border>
      <left/>
      <right style="medium">
        <color theme="0" tint="-0.49794000061037019"/>
      </right>
      <top/>
      <bottom/>
      <diagonal/>
    </border>
    <border>
      <left style="medium">
        <color theme="0" tint="-0.49794000061037019"/>
      </left>
      <right/>
      <top/>
      <bottom/>
      <diagonal/>
    </border>
    <border>
      <left/>
      <right/>
      <top/>
      <bottom style="medium">
        <color theme="0" tint="-0.49794000061037019"/>
      </bottom>
      <diagonal/>
    </border>
    <border>
      <left/>
      <right style="medium">
        <color theme="0" tint="-0.49794000061037019"/>
      </right>
      <top style="medium">
        <color theme="0" tint="-0.49794000061037019"/>
      </top>
      <bottom/>
      <diagonal/>
    </border>
    <border>
      <left style="medium">
        <color theme="0" tint="-0.49794000061037019"/>
      </left>
      <right/>
      <top style="medium">
        <color theme="0" tint="-0.49794000061037019"/>
      </top>
      <bottom/>
      <diagonal/>
    </border>
    <border>
      <left/>
      <right style="medium">
        <color theme="0" tint="-0.49766533402508623"/>
      </right>
      <top/>
      <bottom style="medium">
        <color theme="0" tint="-0.49766533402508623"/>
      </bottom>
      <diagonal/>
    </border>
    <border>
      <left style="medium">
        <color theme="0" tint="-0.49766533402508623"/>
      </left>
      <right/>
      <top/>
      <bottom style="medium">
        <color theme="0" tint="-0.49766533402508623"/>
      </bottom>
      <diagonal/>
    </border>
    <border>
      <left/>
      <right style="medium">
        <color theme="0" tint="-0.49766533402508623"/>
      </right>
      <top/>
      <bottom/>
      <diagonal/>
    </border>
    <border>
      <left style="medium">
        <color theme="0" tint="-0.49766533402508623"/>
      </left>
      <right/>
      <top/>
      <bottom/>
      <diagonal/>
    </border>
    <border>
      <left/>
      <right/>
      <top/>
      <bottom style="medium">
        <color theme="0" tint="-0.49766533402508623"/>
      </bottom>
      <diagonal/>
    </border>
    <border>
      <left/>
      <right style="medium">
        <color theme="0" tint="-0.49766533402508623"/>
      </right>
      <top style="medium">
        <color theme="0" tint="-0.49766533402508623"/>
      </top>
      <bottom/>
      <diagonal/>
    </border>
    <border>
      <left style="medium">
        <color theme="0" tint="-0.49766533402508623"/>
      </left>
      <right/>
      <top style="medium">
        <color theme="0" tint="-0.49766533402508623"/>
      </top>
      <bottom/>
      <diagonal/>
    </border>
    <border>
      <left/>
      <right style="medium">
        <color theme="0" tint="-0.49830622272408215"/>
      </right>
      <top/>
      <bottom style="medium">
        <color theme="0" tint="-0.49830622272408215"/>
      </bottom>
      <diagonal/>
    </border>
    <border>
      <left style="medium">
        <color theme="0" tint="-0.49830622272408215"/>
      </left>
      <right/>
      <top/>
      <bottom style="medium">
        <color theme="0" tint="-0.49830622272408215"/>
      </bottom>
      <diagonal/>
    </border>
    <border>
      <left/>
      <right style="medium">
        <color theme="0" tint="-0.49830622272408215"/>
      </right>
      <top/>
      <bottom/>
      <diagonal/>
    </border>
    <border>
      <left style="medium">
        <color theme="0" tint="-0.49830622272408215"/>
      </left>
      <right/>
      <top/>
      <bottom/>
      <diagonal/>
    </border>
    <border>
      <left/>
      <right/>
      <top/>
      <bottom style="medium">
        <color theme="0" tint="-0.49830622272408215"/>
      </bottom>
      <diagonal/>
    </border>
    <border>
      <left/>
      <right style="medium">
        <color theme="0" tint="-0.49830622272408215"/>
      </right>
      <top style="medium">
        <color theme="0" tint="-0.49830622272408215"/>
      </top>
      <bottom/>
      <diagonal/>
    </border>
    <border>
      <left style="medium">
        <color theme="0" tint="-0.49830622272408215"/>
      </left>
      <right/>
      <top style="medium">
        <color theme="0" tint="-0.49830622272408215"/>
      </top>
      <bottom/>
      <diagonal/>
    </border>
    <border>
      <left/>
      <right/>
      <top/>
      <bottom style="medium">
        <color theme="0" tint="-0.4970854823450423"/>
      </bottom>
      <diagonal/>
    </border>
    <border>
      <left/>
      <right style="medium">
        <color theme="0" tint="-0.4970854823450423"/>
      </right>
      <top/>
      <bottom style="medium">
        <color theme="0" tint="-0.49989318521683401"/>
      </bottom>
      <diagonal/>
    </border>
    <border>
      <left style="medium">
        <color theme="0" tint="-0.4970854823450423"/>
      </left>
      <right/>
      <top/>
      <bottom style="medium">
        <color theme="0" tint="-0.49989318521683401"/>
      </bottom>
      <diagonal/>
    </border>
    <border>
      <left/>
      <right style="medium">
        <color theme="0" tint="-0.4970854823450423"/>
      </right>
      <top/>
      <bottom/>
      <diagonal/>
    </border>
    <border>
      <left style="medium">
        <color theme="0" tint="-0.4970854823450423"/>
      </left>
      <right/>
      <top/>
      <bottom/>
      <diagonal/>
    </border>
    <border>
      <left/>
      <right style="medium">
        <color theme="0" tint="-0.4970854823450423"/>
      </right>
      <top/>
      <bottom style="medium">
        <color theme="0" tint="-0.4970854823450423"/>
      </bottom>
      <diagonal/>
    </border>
    <border>
      <left style="medium">
        <color theme="0" tint="-0.4970854823450423"/>
      </left>
      <right/>
      <top/>
      <bottom style="medium">
        <color theme="0" tint="-0.4970854823450423"/>
      </bottom>
      <diagonal/>
    </border>
    <border>
      <left/>
      <right style="medium">
        <color theme="0" tint="-0.49946592608417006"/>
      </right>
      <top/>
      <bottom style="medium">
        <color theme="0" tint="-0.49946592608417006"/>
      </bottom>
      <diagonal/>
    </border>
    <border>
      <left style="medium">
        <color theme="0" tint="-0.49946592608417006"/>
      </left>
      <right/>
      <top/>
      <bottom style="medium">
        <color theme="0" tint="-0.49946592608417006"/>
      </bottom>
      <diagonal/>
    </border>
    <border>
      <left/>
      <right style="medium">
        <color theme="0" tint="-0.49946592608417006"/>
      </right>
      <top/>
      <bottom/>
      <diagonal/>
    </border>
    <border>
      <left style="medium">
        <color theme="0" tint="-0.49946592608417006"/>
      </left>
      <right/>
      <top/>
      <bottom/>
      <diagonal/>
    </border>
    <border>
      <left style="medium">
        <color theme="0" tint="-0.49989318521683401"/>
      </left>
      <right/>
      <top/>
      <bottom style="medium">
        <color theme="0" tint="-0.49745170445875425"/>
      </bottom>
      <diagonal/>
    </border>
    <border>
      <left/>
      <right/>
      <top/>
      <bottom style="medium">
        <color theme="0" tint="-0.49745170445875425"/>
      </bottom>
      <diagonal/>
    </border>
    <border>
      <left/>
      <right style="medium">
        <color theme="0" tint="-0.49946592608417006"/>
      </right>
      <top style="medium">
        <color theme="0" tint="-0.49946592608417006"/>
      </top>
      <bottom/>
      <diagonal/>
    </border>
    <border>
      <left style="medium">
        <color theme="0" tint="-0.49946592608417006"/>
      </left>
      <right/>
      <top style="medium">
        <color theme="0" tint="-0.49946592608417006"/>
      </top>
      <bottom/>
      <diagonal/>
    </border>
    <border>
      <left/>
      <right/>
      <top/>
      <bottom style="medium">
        <color theme="0" tint="-0.49946592608417006"/>
      </bottom>
      <diagonal/>
    </border>
    <border>
      <left/>
      <right style="medium">
        <color theme="0" tint="-0.499984740745262"/>
      </right>
      <top/>
      <bottom/>
      <diagonal/>
    </border>
    <border>
      <left/>
      <right/>
      <top style="medium">
        <color theme="0" tint="-0.49708548234504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8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4" fillId="0" borderId="0">
      <alignment vertical="top"/>
    </xf>
    <xf numFmtId="9" fontId="3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3" fillId="0" borderId="0"/>
    <xf numFmtId="0" fontId="3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4" fillId="0" borderId="0"/>
    <xf numFmtId="0" fontId="3" fillId="0" borderId="0"/>
    <xf numFmtId="0" fontId="24" fillId="0" borderId="0"/>
    <xf numFmtId="9" fontId="5" fillId="0" borderId="0" applyFont="0" applyFill="0" applyBorder="0" applyAlignment="0" applyProtection="0"/>
    <xf numFmtId="0" fontId="3" fillId="0" borderId="0"/>
    <xf numFmtId="0" fontId="46" fillId="0" borderId="0">
      <alignment vertical="top"/>
    </xf>
    <xf numFmtId="0" fontId="3" fillId="0" borderId="0"/>
    <xf numFmtId="0" fontId="3" fillId="0" borderId="0"/>
    <xf numFmtId="0" fontId="3" fillId="0" borderId="0"/>
    <xf numFmtId="0" fontId="28" fillId="0" borderId="0">
      <alignment vertical="top"/>
    </xf>
    <xf numFmtId="0" fontId="28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4" fontId="2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4" fillId="0" borderId="0">
      <alignment vertical="center"/>
    </xf>
    <xf numFmtId="0" fontId="76" fillId="4" borderId="8" applyNumberFormat="0" applyFill="0" applyBorder="0" applyAlignment="0" applyProtection="0">
      <alignment horizontal="left"/>
    </xf>
    <xf numFmtId="0" fontId="77" fillId="0" borderId="0" applyNumberFormat="0" applyFill="0" applyBorder="0" applyAlignment="0" applyProtection="0"/>
    <xf numFmtId="3" fontId="24" fillId="6" borderId="5" applyFont="0">
      <alignment horizontal="right" vertical="center"/>
      <protection locked="0"/>
    </xf>
    <xf numFmtId="0" fontId="24" fillId="0" borderId="0">
      <alignment vertical="center"/>
    </xf>
    <xf numFmtId="0" fontId="41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46" fillId="0" borderId="0">
      <alignment vertical="top"/>
    </xf>
    <xf numFmtId="0" fontId="28" fillId="0" borderId="0">
      <alignment vertical="top"/>
    </xf>
    <xf numFmtId="0" fontId="3" fillId="0" borderId="0"/>
    <xf numFmtId="9" fontId="2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4" fillId="6" borderId="28" applyFont="0">
      <alignment horizontal="right" vertical="center"/>
      <protection locked="0"/>
    </xf>
    <xf numFmtId="0" fontId="41" fillId="4" borderId="27" applyFont="0" applyBorder="0">
      <alignment horizontal="center" wrapText="1"/>
    </xf>
    <xf numFmtId="43" fontId="3" fillId="0" borderId="0" applyFont="0" applyFill="0" applyBorder="0" applyAlignment="0" applyProtection="0"/>
    <xf numFmtId="0" fontId="12" fillId="0" borderId="0"/>
    <xf numFmtId="17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3" fillId="0" borderId="0" applyFont="0" applyFill="0" applyBorder="0" applyAlignment="0" applyProtection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43" fontId="3" fillId="0" borderId="0" applyFont="0" applyFill="0" applyBorder="0" applyAlignment="0" applyProtection="0"/>
    <xf numFmtId="0" fontId="97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6" fillId="0" borderId="0">
      <alignment vertical="top"/>
    </xf>
  </cellStyleXfs>
  <cellXfs count="2207">
    <xf numFmtId="0" fontId="0" fillId="0" borderId="0" xfId="0"/>
    <xf numFmtId="0" fontId="3" fillId="0" borderId="0" xfId="1"/>
    <xf numFmtId="0" fontId="5" fillId="0" borderId="0" xfId="1" applyFont="1"/>
    <xf numFmtId="165" fontId="7" fillId="2" borderId="1" xfId="1" applyNumberFormat="1" applyFont="1" applyFill="1" applyBorder="1" applyAlignment="1">
      <alignment horizontal="left" vertical="center" indent="1"/>
    </xf>
    <xf numFmtId="166" fontId="7" fillId="2" borderId="2" xfId="1" applyNumberFormat="1" applyFont="1" applyFill="1" applyBorder="1" applyAlignment="1">
      <alignment horizontal="left"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8" fillId="0" borderId="3" xfId="1" applyNumberFormat="1" applyFont="1" applyBorder="1" applyAlignment="1">
      <alignment horizontal="center" vertical="center"/>
    </xf>
    <xf numFmtId="0" fontId="5" fillId="0" borderId="0" xfId="1" applyFont="1" applyBorder="1"/>
    <xf numFmtId="166" fontId="8" fillId="0" borderId="0" xfId="1" applyNumberFormat="1" applyFont="1" applyAlignment="1">
      <alignment horizontal="center" vertical="center"/>
    </xf>
    <xf numFmtId="165" fontId="5" fillId="0" borderId="0" xfId="3" applyNumberFormat="1" applyFont="1" applyBorder="1"/>
    <xf numFmtId="0" fontId="13" fillId="0" borderId="0" xfId="1" applyFont="1" applyAlignment="1">
      <alignment vertical="center"/>
    </xf>
    <xf numFmtId="166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17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19" fillId="0" borderId="4" xfId="1" applyFont="1" applyBorder="1" applyAlignment="1">
      <alignment horizontal="center" vertical="center"/>
    </xf>
    <xf numFmtId="0" fontId="19" fillId="0" borderId="4" xfId="1" applyFont="1" applyBorder="1" applyAlignment="1">
      <alignment horizontal="right" vertical="center"/>
    </xf>
    <xf numFmtId="0" fontId="19" fillId="0" borderId="4" xfId="1" applyFont="1" applyBorder="1"/>
    <xf numFmtId="0" fontId="19" fillId="0" borderId="0" xfId="1" applyFont="1" applyAlignment="1">
      <alignment horizontal="center"/>
    </xf>
    <xf numFmtId="0" fontId="19" fillId="0" borderId="0" xfId="1" applyFont="1" applyAlignment="1">
      <alignment horizontal="right"/>
    </xf>
    <xf numFmtId="0" fontId="14" fillId="0" borderId="0" xfId="1" applyFont="1"/>
    <xf numFmtId="0" fontId="19" fillId="0" borderId="0" xfId="1" applyFont="1"/>
    <xf numFmtId="0" fontId="12" fillId="0" borderId="0" xfId="1" applyFont="1"/>
    <xf numFmtId="0" fontId="15" fillId="0" borderId="0" xfId="1" applyFont="1"/>
    <xf numFmtId="0" fontId="21" fillId="0" borderId="0" xfId="1" applyFont="1"/>
    <xf numFmtId="3" fontId="19" fillId="2" borderId="0" xfId="4" applyNumberFormat="1" applyFont="1" applyFill="1" applyAlignment="1">
      <alignment horizontal="right" vertical="center"/>
    </xf>
    <xf numFmtId="0" fontId="19" fillId="2" borderId="0" xfId="4" applyFont="1" applyFill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0" fontId="6" fillId="0" borderId="0" xfId="4" applyFont="1" applyAlignment="1">
      <alignment horizontal="left" vertical="center"/>
    </xf>
    <xf numFmtId="0" fontId="19" fillId="0" borderId="0" xfId="4" applyFont="1" applyAlignment="1">
      <alignment horizontal="right" vertical="center"/>
    </xf>
    <xf numFmtId="0" fontId="20" fillId="0" borderId="0" xfId="4" applyFont="1" applyAlignment="1">
      <alignment horizontal="right" vertical="center"/>
    </xf>
    <xf numFmtId="0" fontId="19" fillId="0" borderId="0" xfId="4" applyFont="1" applyAlignment="1">
      <alignment vertical="center"/>
    </xf>
    <xf numFmtId="0" fontId="11" fillId="0" borderId="0" xfId="4" applyFont="1" applyAlignment="1">
      <alignment vertical="center"/>
    </xf>
    <xf numFmtId="0" fontId="19" fillId="0" borderId="4" xfId="4" applyFont="1" applyBorder="1" applyAlignment="1">
      <alignment horizontal="right" vertical="center"/>
    </xf>
    <xf numFmtId="0" fontId="19" fillId="0" borderId="4" xfId="4" applyFont="1" applyBorder="1"/>
    <xf numFmtId="0" fontId="19" fillId="0" borderId="0" xfId="4" applyFont="1"/>
    <xf numFmtId="0" fontId="19" fillId="0" borderId="0" xfId="4" applyFont="1" applyAlignment="1">
      <alignment horizontal="left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left"/>
    </xf>
    <xf numFmtId="0" fontId="20" fillId="0" borderId="0" xfId="4" applyFont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0" fontId="6" fillId="3" borderId="10" xfId="12" applyFont="1" applyFill="1" applyBorder="1" applyAlignment="1"/>
    <xf numFmtId="0" fontId="9" fillId="3" borderId="1" xfId="12" applyFont="1" applyFill="1" applyBorder="1" applyAlignment="1">
      <alignment wrapText="1"/>
    </xf>
    <xf numFmtId="0" fontId="24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51" fillId="3" borderId="3" xfId="12" applyFont="1" applyFill="1" applyBorder="1" applyAlignment="1">
      <alignment horizontal="right"/>
    </xf>
    <xf numFmtId="0" fontId="51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24" fillId="3" borderId="0" xfId="16" applyFill="1"/>
    <xf numFmtId="0" fontId="51" fillId="3" borderId="0" xfId="12" applyFont="1" applyFill="1" applyAlignment="1"/>
    <xf numFmtId="0" fontId="51" fillId="3" borderId="0" xfId="15" applyFont="1" applyFill="1" applyAlignment="1"/>
    <xf numFmtId="0" fontId="52" fillId="3" borderId="0" xfId="16" applyFont="1" applyFill="1"/>
    <xf numFmtId="0" fontId="53" fillId="3" borderId="0" xfId="12" applyFont="1" applyFill="1" applyAlignment="1"/>
    <xf numFmtId="3" fontId="6" fillId="3" borderId="3" xfId="13" applyNumberFormat="1" applyFont="1" applyFill="1" applyBorder="1" applyAlignment="1">
      <alignment horizontal="right"/>
    </xf>
    <xf numFmtId="0" fontId="17" fillId="3" borderId="3" xfId="12" applyFont="1" applyFill="1" applyBorder="1" applyAlignment="1">
      <alignment vertical="top" wrapText="1"/>
    </xf>
    <xf numFmtId="0" fontId="3" fillId="0" borderId="0" xfId="27"/>
    <xf numFmtId="0" fontId="15" fillId="0" borderId="0" xfId="27" applyFont="1" applyAlignment="1">
      <alignment vertical="center"/>
    </xf>
    <xf numFmtId="0" fontId="13" fillId="0" borderId="0" xfId="27" applyFont="1" applyAlignment="1">
      <alignment vertical="center"/>
    </xf>
    <xf numFmtId="0" fontId="54" fillId="0" borderId="0" xfId="27" applyFont="1"/>
    <xf numFmtId="0" fontId="52" fillId="0" borderId="0" xfId="27" applyFont="1"/>
    <xf numFmtId="0" fontId="19" fillId="0" borderId="0" xfId="27" applyFont="1"/>
    <xf numFmtId="3" fontId="13" fillId="0" borderId="0" xfId="36" applyNumberFormat="1" applyFont="1" applyFill="1" applyBorder="1" applyAlignment="1">
      <alignment horizontal="left"/>
    </xf>
    <xf numFmtId="0" fontId="6" fillId="0" borderId="0" xfId="33" applyFont="1"/>
    <xf numFmtId="3" fontId="13" fillId="0" borderId="0" xfId="33" applyNumberFormat="1" applyFont="1"/>
    <xf numFmtId="0" fontId="6" fillId="3" borderId="0" xfId="5" applyFont="1" applyFill="1" applyAlignment="1">
      <alignment horizontal="left"/>
    </xf>
    <xf numFmtId="0" fontId="51" fillId="3" borderId="0" xfId="5" applyFont="1" applyFill="1" applyAlignment="1"/>
    <xf numFmtId="0" fontId="51" fillId="3" borderId="0" xfId="5" applyFont="1" applyFill="1" applyAlignment="1" applyProtection="1">
      <protection locked="0"/>
    </xf>
    <xf numFmtId="172" fontId="51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0" fillId="3" borderId="0" xfId="5" applyFont="1" applyFill="1" applyAlignment="1"/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6" fillId="3" borderId="0" xfId="5" applyFont="1" applyFill="1" applyAlignment="1">
      <alignment vertical="center"/>
    </xf>
    <xf numFmtId="0" fontId="6" fillId="3" borderId="10" xfId="5" applyFont="1" applyFill="1" applyBorder="1" applyAlignment="1"/>
    <xf numFmtId="0" fontId="3" fillId="0" borderId="0" xfId="42"/>
    <xf numFmtId="0" fontId="5" fillId="0" borderId="0" xfId="42" applyFont="1" applyFill="1" applyBorder="1"/>
    <xf numFmtId="175" fontId="25" fillId="0" borderId="0" xfId="52" applyNumberFormat="1" applyFont="1" applyAlignment="1">
      <alignment horizontal="right" vertical="center" indent="1"/>
    </xf>
    <xf numFmtId="0" fontId="3" fillId="0" borderId="0" xfId="42" applyAlignment="1">
      <alignment horizontal="center"/>
    </xf>
    <xf numFmtId="0" fontId="59" fillId="3" borderId="0" xfId="61" applyFont="1" applyFill="1"/>
    <xf numFmtId="0" fontId="5" fillId="0" borderId="0" xfId="42" applyFont="1"/>
    <xf numFmtId="0" fontId="5" fillId="0" borderId="0" xfId="42" applyFont="1" applyAlignment="1">
      <alignment horizontal="center" vertical="top" wrapText="1"/>
    </xf>
    <xf numFmtId="0" fontId="5" fillId="0" borderId="0" xfId="42" applyFont="1" applyAlignment="1">
      <alignment horizontal="left" vertical="top"/>
    </xf>
    <xf numFmtId="0" fontId="5" fillId="0" borderId="0" xfId="42" applyFont="1" applyBorder="1"/>
    <xf numFmtId="0" fontId="5" fillId="0" borderId="0" xfId="42" applyFont="1" applyFill="1" applyBorder="1" applyAlignment="1">
      <alignment horizontal="center"/>
    </xf>
    <xf numFmtId="0" fontId="33" fillId="0" borderId="0" xfId="42" applyFont="1" applyBorder="1"/>
    <xf numFmtId="0" fontId="81" fillId="0" borderId="0" xfId="42" applyFont="1" applyBorder="1"/>
    <xf numFmtId="0" fontId="33" fillId="0" borderId="0" xfId="42" applyFont="1" applyFill="1" applyBorder="1"/>
    <xf numFmtId="0" fontId="15" fillId="0" borderId="0" xfId="42" applyFont="1"/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7" applyFont="1"/>
    <xf numFmtId="0" fontId="19" fillId="2" borderId="0" xfId="67" applyFont="1" applyFill="1" applyAlignment="1">
      <alignment horizontal="left"/>
    </xf>
    <xf numFmtId="0" fontId="36" fillId="0" borderId="4" xfId="67" applyFont="1" applyBorder="1"/>
    <xf numFmtId="3" fontId="6" fillId="0" borderId="0" xfId="67" applyNumberFormat="1" applyFont="1"/>
    <xf numFmtId="0" fontId="22" fillId="0" borderId="0" xfId="67" applyFont="1"/>
    <xf numFmtId="0" fontId="15" fillId="0" borderId="0" xfId="67" applyFont="1"/>
    <xf numFmtId="0" fontId="22" fillId="0" borderId="0" xfId="0" applyFont="1"/>
    <xf numFmtId="0" fontId="22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0" fontId="9" fillId="3" borderId="17" xfId="0" applyFont="1" applyFill="1" applyBorder="1" applyAlignment="1">
      <alignment horizontal="right" vertical="center" wrapText="1" readingOrder="1"/>
    </xf>
    <xf numFmtId="0" fontId="20" fillId="3" borderId="17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0" fontId="9" fillId="3" borderId="3" xfId="5" applyFont="1" applyFill="1" applyBorder="1" applyAlignment="1">
      <alignment horizontal="left" vertical="top" indent="1"/>
    </xf>
    <xf numFmtId="0" fontId="25" fillId="3" borderId="0" xfId="0" applyFont="1" applyFill="1" applyAlignment="1">
      <alignment vertical="center"/>
    </xf>
    <xf numFmtId="0" fontId="25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20" fillId="3" borderId="17" xfId="0" applyFont="1" applyFill="1" applyBorder="1" applyAlignment="1">
      <alignment horizontal="right" vertical="center" wrapText="1" readingOrder="1"/>
    </xf>
    <xf numFmtId="0" fontId="20" fillId="3" borderId="17" xfId="0" applyFont="1" applyFill="1" applyBorder="1" applyAlignment="1">
      <alignment horizontal="right" vertical="center" wrapText="1"/>
    </xf>
    <xf numFmtId="0" fontId="20" fillId="3" borderId="17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62" fillId="3" borderId="0" xfId="0" applyFont="1" applyFill="1" applyAlignment="1">
      <alignment vertical="center"/>
    </xf>
    <xf numFmtId="0" fontId="62" fillId="3" borderId="0" xfId="0" applyFont="1" applyFill="1" applyAlignment="1" applyProtection="1">
      <alignment vertical="center"/>
      <protection locked="0"/>
    </xf>
    <xf numFmtId="9" fontId="6" fillId="3" borderId="10" xfId="0" applyNumberFormat="1" applyFont="1" applyFill="1" applyBorder="1" applyAlignment="1">
      <alignment vertical="center" wrapText="1" readingOrder="1"/>
    </xf>
    <xf numFmtId="0" fontId="20" fillId="3" borderId="19" xfId="0" applyFont="1" applyFill="1" applyBorder="1" applyAlignment="1">
      <alignment horizontal="left" vertical="center" wrapText="1" indent="1" readingOrder="1"/>
    </xf>
    <xf numFmtId="0" fontId="22" fillId="3" borderId="0" xfId="0" applyFont="1" applyFill="1" applyAlignment="1">
      <alignment vertical="center"/>
    </xf>
    <xf numFmtId="0" fontId="15" fillId="3" borderId="0" xfId="0" applyFont="1" applyFill="1"/>
    <xf numFmtId="0" fontId="22" fillId="3" borderId="0" xfId="0" applyFont="1" applyFill="1" applyProtection="1">
      <protection locked="0"/>
    </xf>
    <xf numFmtId="3" fontId="19" fillId="5" borderId="23" xfId="0" applyNumberFormat="1" applyFont="1" applyFill="1" applyBorder="1" applyAlignment="1">
      <alignment vertical="center"/>
    </xf>
    <xf numFmtId="0" fontId="9" fillId="5" borderId="23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0" fontId="0" fillId="3" borderId="0" xfId="0" applyFill="1" applyAlignment="1">
      <alignment horizontal="right"/>
    </xf>
    <xf numFmtId="0" fontId="9" fillId="3" borderId="0" xfId="5" applyFont="1" applyFill="1">
      <alignment vertical="top"/>
    </xf>
    <xf numFmtId="3" fontId="6" fillId="3" borderId="0" xfId="0" applyNumberFormat="1" applyFont="1" applyFill="1" applyAlignment="1">
      <alignment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22" fillId="3" borderId="0" xfId="0" applyFont="1" applyFill="1" applyAlignment="1">
      <alignment horizontal="right"/>
    </xf>
    <xf numFmtId="0" fontId="19" fillId="3" borderId="0" xfId="0" applyFont="1" applyFill="1"/>
    <xf numFmtId="0" fontId="50" fillId="3" borderId="0" xfId="0" applyFont="1" applyFill="1"/>
    <xf numFmtId="166" fontId="6" fillId="3" borderId="10" xfId="5" applyNumberFormat="1" applyFont="1" applyFill="1" applyBorder="1" applyAlignment="1">
      <alignment horizontal="right"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173" fontId="6" fillId="3" borderId="10" xfId="0" applyNumberFormat="1" applyFont="1" applyFill="1" applyBorder="1" applyAlignment="1">
      <alignment vertical="center"/>
    </xf>
    <xf numFmtId="0" fontId="6" fillId="3" borderId="1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0" fillId="3" borderId="0" xfId="0" applyFill="1" applyProtection="1">
      <protection locked="0"/>
    </xf>
    <xf numFmtId="173" fontId="30" fillId="3" borderId="0" xfId="0" applyNumberFormat="1" applyFont="1" applyFill="1"/>
    <xf numFmtId="173" fontId="6" fillId="3" borderId="0" xfId="49" applyNumberFormat="1" applyFont="1" applyFill="1" applyAlignment="1">
      <alignment vertical="center"/>
    </xf>
    <xf numFmtId="173" fontId="6" fillId="3" borderId="0" xfId="49" applyNumberFormat="1" applyFont="1" applyFill="1" applyAlignment="1" applyProtection="1">
      <alignment vertical="center"/>
      <protection locked="0"/>
    </xf>
    <xf numFmtId="173" fontId="6" fillId="3" borderId="10" xfId="49" applyNumberFormat="1" applyFont="1" applyFill="1" applyBorder="1" applyAlignment="1">
      <alignment vertical="center"/>
    </xf>
    <xf numFmtId="173" fontId="6" fillId="3" borderId="10" xfId="49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3" fontId="6" fillId="3" borderId="10" xfId="49" applyNumberFormat="1" applyFont="1" applyFill="1" applyBorder="1" applyAlignment="1">
      <alignment horizontal="right"/>
    </xf>
    <xf numFmtId="173" fontId="6" fillId="3" borderId="10" xfId="49" applyNumberFormat="1" applyFont="1" applyFill="1" applyBorder="1" applyAlignment="1" applyProtection="1">
      <alignment horizontal="right"/>
      <protection locked="0"/>
    </xf>
    <xf numFmtId="173" fontId="6" fillId="3" borderId="0" xfId="49" applyNumberFormat="1" applyFont="1" applyFill="1" applyAlignment="1">
      <alignment horizontal="right"/>
    </xf>
    <xf numFmtId="173" fontId="6" fillId="3" borderId="0" xfId="49" applyNumberFormat="1" applyFont="1" applyFill="1" applyAlignment="1" applyProtection="1">
      <alignment horizontal="right"/>
      <protection locked="0"/>
    </xf>
    <xf numFmtId="172" fontId="6" fillId="3" borderId="0" xfId="49" applyNumberFormat="1" applyFont="1" applyFill="1" applyAlignment="1">
      <alignment horizontal="right"/>
    </xf>
    <xf numFmtId="172" fontId="6" fillId="3" borderId="0" xfId="49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0" fillId="3" borderId="17" xfId="0" applyFont="1" applyFill="1" applyBorder="1" applyAlignment="1">
      <alignment horizontal="right" wrapText="1"/>
    </xf>
    <xf numFmtId="0" fontId="20" fillId="3" borderId="17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6" fontId="22" fillId="0" borderId="0" xfId="0" applyNumberFormat="1" applyFont="1"/>
    <xf numFmtId="166" fontId="22" fillId="3" borderId="0" xfId="0" applyNumberFormat="1" applyFont="1" applyFill="1"/>
    <xf numFmtId="0" fontId="25" fillId="3" borderId="0" xfId="0" applyFont="1" applyFill="1" applyAlignment="1">
      <alignment horizontal="left"/>
    </xf>
    <xf numFmtId="166" fontId="0" fillId="0" borderId="0" xfId="0" applyNumberFormat="1"/>
    <xf numFmtId="166" fontId="9" fillId="3" borderId="3" xfId="5" applyNumberFormat="1" applyFont="1" applyFill="1" applyBorder="1" applyAlignment="1">
      <alignment horizontal="right" wrapText="1"/>
    </xf>
    <xf numFmtId="0" fontId="22" fillId="3" borderId="0" xfId="0" applyFont="1" applyFill="1" applyAlignment="1">
      <alignment readingOrder="1"/>
    </xf>
    <xf numFmtId="0" fontId="20" fillId="3" borderId="19" xfId="0" applyFont="1" applyFill="1" applyBorder="1" applyAlignment="1">
      <alignment horizontal="left" vertical="center" readingOrder="1"/>
    </xf>
    <xf numFmtId="0" fontId="22" fillId="3" borderId="0" xfId="0" applyFont="1" applyFill="1" applyAlignment="1">
      <alignment horizontal="right" vertical="center"/>
    </xf>
    <xf numFmtId="0" fontId="85" fillId="3" borderId="0" xfId="0" applyFont="1" applyFill="1"/>
    <xf numFmtId="0" fontId="6" fillId="3" borderId="10" xfId="5" applyFont="1" applyFill="1" applyBorder="1" applyAlignment="1">
      <alignment horizontal="left" vertical="top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2" fillId="3" borderId="0" xfId="0" applyFont="1" applyFill="1" applyAlignment="1">
      <alignment horizontal="left" indent="1"/>
    </xf>
    <xf numFmtId="0" fontId="6" fillId="3" borderId="10" xfId="5" applyFont="1" applyFill="1" applyBorder="1" applyAlignment="1">
      <alignment horizontal="left" indent="1"/>
    </xf>
    <xf numFmtId="0" fontId="20" fillId="3" borderId="3" xfId="5" applyFont="1" applyFill="1" applyBorder="1" applyAlignment="1">
      <alignment horizontal="center"/>
    </xf>
    <xf numFmtId="3" fontId="20" fillId="3" borderId="3" xfId="5" applyNumberFormat="1" applyFont="1" applyFill="1" applyBorder="1" applyAlignment="1">
      <alignment horizontal="center"/>
    </xf>
    <xf numFmtId="0" fontId="9" fillId="3" borderId="3" xfId="5" applyFont="1" applyFill="1" applyBorder="1" applyAlignment="1">
      <alignment horizontal="left" vertical="center" wrapText="1"/>
    </xf>
    <xf numFmtId="0" fontId="33" fillId="3" borderId="18" xfId="61" applyFont="1" applyFill="1" applyBorder="1" applyAlignment="1">
      <alignment horizontal="center"/>
    </xf>
    <xf numFmtId="0" fontId="0" fillId="0" borderId="0" xfId="0" quotePrefix="1"/>
    <xf numFmtId="3" fontId="0" fillId="0" borderId="0" xfId="0" applyNumberFormat="1"/>
    <xf numFmtId="0" fontId="4" fillId="0" borderId="0" xfId="0" applyFont="1"/>
    <xf numFmtId="0" fontId="19" fillId="2" borderId="0" xfId="27" applyFont="1" applyFill="1" applyAlignment="1">
      <alignment horizontal="left" vertical="center" wrapText="1" indent="1"/>
    </xf>
    <xf numFmtId="166" fontId="19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58" fillId="0" borderId="0" xfId="27" applyFont="1"/>
    <xf numFmtId="0" fontId="58" fillId="0" borderId="0" xfId="27" applyFont="1" applyAlignment="1">
      <alignment vertical="center"/>
    </xf>
    <xf numFmtId="0" fontId="22" fillId="0" borderId="0" xfId="27" applyFont="1" applyAlignment="1">
      <alignment vertical="center"/>
    </xf>
    <xf numFmtId="0" fontId="19" fillId="0" borderId="0" xfId="27" applyFont="1" applyAlignment="1">
      <alignment vertical="center"/>
    </xf>
    <xf numFmtId="3" fontId="22" fillId="0" borderId="0" xfId="27" applyNumberFormat="1" applyFont="1"/>
    <xf numFmtId="0" fontId="22" fillId="0" borderId="0" xfId="27" applyFont="1"/>
    <xf numFmtId="0" fontId="79" fillId="0" borderId="0" xfId="27" applyFont="1" applyAlignment="1">
      <alignment horizontal="right"/>
    </xf>
    <xf numFmtId="0" fontId="75" fillId="0" borderId="0" xfId="27" applyFont="1"/>
    <xf numFmtId="0" fontId="47" fillId="0" borderId="0" xfId="27" applyFont="1" applyAlignment="1">
      <alignment horizontal="left" vertical="center" readingOrder="1"/>
    </xf>
    <xf numFmtId="0" fontId="60" fillId="0" borderId="0" xfId="27" applyFont="1" applyAlignment="1">
      <alignment vertical="center"/>
    </xf>
    <xf numFmtId="0" fontId="19" fillId="0" borderId="3" xfId="0" applyFont="1" applyBorder="1" applyAlignment="1">
      <alignment horizontal="center"/>
    </xf>
    <xf numFmtId="0" fontId="3" fillId="0" borderId="0" xfId="43"/>
    <xf numFmtId="0" fontId="3" fillId="0" borderId="0" xfId="43" applyFill="1"/>
    <xf numFmtId="0" fontId="15" fillId="0" borderId="0" xfId="43" applyFont="1" applyBorder="1"/>
    <xf numFmtId="0" fontId="19" fillId="0" borderId="0" xfId="43" applyFont="1" applyBorder="1" applyAlignment="1">
      <alignment horizontal="center"/>
    </xf>
    <xf numFmtId="0" fontId="19" fillId="0" borderId="0" xfId="43" applyFont="1" applyBorder="1" applyAlignment="1">
      <alignment horizontal="left" indent="1"/>
    </xf>
    <xf numFmtId="0" fontId="3" fillId="0" borderId="0" xfId="43" applyBorder="1"/>
    <xf numFmtId="9" fontId="19" fillId="2" borderId="0" xfId="43" applyNumberFormat="1" applyFont="1" applyFill="1" applyBorder="1" applyAlignment="1">
      <alignment horizontal="right" vertical="center" indent="1"/>
    </xf>
    <xf numFmtId="167" fontId="19" fillId="2" borderId="0" xfId="43" applyNumberFormat="1" applyFont="1" applyFill="1" applyBorder="1" applyAlignment="1">
      <alignment horizontal="right" vertical="center" indent="1"/>
    </xf>
    <xf numFmtId="167" fontId="19" fillId="7" borderId="0" xfId="43" applyNumberFormat="1" applyFont="1" applyFill="1" applyAlignment="1">
      <alignment horizontal="right" vertical="center" indent="1"/>
    </xf>
    <xf numFmtId="0" fontId="7" fillId="2" borderId="0" xfId="43" applyFont="1" applyFill="1" applyBorder="1" applyAlignment="1">
      <alignment horizontal="left" vertical="center" indent="1"/>
    </xf>
    <xf numFmtId="0" fontId="8" fillId="0" borderId="3" xfId="43" applyFont="1" applyFill="1" applyBorder="1" applyAlignment="1">
      <alignment horizontal="left" vertical="center" indent="1"/>
    </xf>
    <xf numFmtId="0" fontId="8" fillId="0" borderId="0" xfId="43" applyFont="1" applyFill="1" applyBorder="1" applyAlignment="1">
      <alignment horizontal="left" vertical="center" indent="1"/>
    </xf>
    <xf numFmtId="0" fontId="55" fillId="0" borderId="3" xfId="43" applyFont="1" applyBorder="1" applyAlignment="1">
      <alignment horizontal="left" vertical="center" indent="1"/>
    </xf>
    <xf numFmtId="0" fontId="56" fillId="0" borderId="0" xfId="43" applyFont="1"/>
    <xf numFmtId="0" fontId="56" fillId="0" borderId="0" xfId="43" applyFont="1" applyBorder="1"/>
    <xf numFmtId="0" fontId="51" fillId="0" borderId="0" xfId="43" applyFont="1" applyFill="1" applyBorder="1" applyAlignment="1">
      <alignment horizontal="left" vertical="center" indent="1"/>
    </xf>
    <xf numFmtId="1" fontId="42" fillId="0" borderId="0" xfId="43" applyNumberFormat="1" applyFont="1" applyFill="1" applyBorder="1" applyAlignment="1">
      <alignment horizontal="right" vertical="center" indent="1"/>
    </xf>
    <xf numFmtId="0" fontId="42" fillId="0" borderId="0" xfId="43" applyFont="1" applyFill="1" applyBorder="1" applyAlignment="1">
      <alignment horizontal="right" vertical="center" indent="1"/>
    </xf>
    <xf numFmtId="0" fontId="3" fillId="0" borderId="0" xfId="43" applyFont="1" applyFill="1" applyBorder="1"/>
    <xf numFmtId="1" fontId="19" fillId="0" borderId="0" xfId="43" applyNumberFormat="1" applyFont="1" applyFill="1" applyBorder="1" applyAlignment="1">
      <alignment horizontal="right" vertical="center" indent="1"/>
    </xf>
    <xf numFmtId="0" fontId="19" fillId="0" borderId="0" xfId="43" applyFont="1" applyFill="1" applyBorder="1" applyAlignment="1">
      <alignment horizontal="right" vertical="center" indent="1"/>
    </xf>
    <xf numFmtId="0" fontId="19" fillId="0" borderId="0" xfId="43" applyFont="1" applyFill="1" applyBorder="1" applyAlignment="1">
      <alignment horizontal="left" vertical="center" indent="1"/>
    </xf>
    <xf numFmtId="0" fontId="18" fillId="0" borderId="0" xfId="1" applyFont="1" applyAlignment="1">
      <alignment horizontal="left" vertical="center" wrapText="1"/>
    </xf>
    <xf numFmtId="0" fontId="6" fillId="3" borderId="26" xfId="12" applyFont="1" applyFill="1" applyBorder="1" applyAlignment="1">
      <alignment horizontal="left"/>
    </xf>
    <xf numFmtId="0" fontId="38" fillId="3" borderId="26" xfId="12" applyFont="1" applyFill="1" applyBorder="1" applyAlignment="1"/>
    <xf numFmtId="3" fontId="6" fillId="3" borderId="26" xfId="12" applyNumberFormat="1" applyFont="1" applyFill="1" applyBorder="1" applyAlignment="1"/>
    <xf numFmtId="0" fontId="9" fillId="3" borderId="26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30" fillId="3" borderId="26" xfId="5" applyFont="1" applyFill="1" applyBorder="1" applyAlignment="1">
      <alignment horizontal="left" vertical="top"/>
    </xf>
    <xf numFmtId="0" fontId="0" fillId="0" borderId="26" xfId="0" applyBorder="1"/>
    <xf numFmtId="0" fontId="0" fillId="3" borderId="26" xfId="0" applyFill="1" applyBorder="1"/>
    <xf numFmtId="0" fontId="22" fillId="3" borderId="26" xfId="0" applyFont="1" applyFill="1" applyBorder="1"/>
    <xf numFmtId="0" fontId="42" fillId="0" borderId="0" xfId="67" applyFont="1"/>
    <xf numFmtId="165" fontId="6" fillId="0" borderId="0" xfId="34" applyNumberFormat="1" applyFont="1" applyFill="1"/>
    <xf numFmtId="0" fontId="19" fillId="3" borderId="0" xfId="67" applyFont="1" applyFill="1" applyAlignment="1">
      <alignment horizontal="left"/>
    </xf>
    <xf numFmtId="3" fontId="19" fillId="3" borderId="0" xfId="67" applyNumberFormat="1" applyFont="1" applyFill="1" applyAlignment="1">
      <alignment horizontal="right" vertical="center" indent="1"/>
    </xf>
    <xf numFmtId="1" fontId="19" fillId="3" borderId="0" xfId="67" applyNumberFormat="1" applyFont="1" applyFill="1" applyAlignment="1">
      <alignment horizontal="right" vertical="center" indent="1"/>
    </xf>
    <xf numFmtId="1" fontId="9" fillId="3" borderId="0" xfId="67" applyNumberFormat="1" applyFont="1" applyFill="1" applyAlignment="1">
      <alignment horizontal="right" vertical="center" indent="1"/>
    </xf>
    <xf numFmtId="0" fontId="19" fillId="3" borderId="0" xfId="67" applyFont="1" applyFill="1" applyAlignment="1">
      <alignment horizontal="right" vertical="center" indent="1"/>
    </xf>
    <xf numFmtId="0" fontId="9" fillId="3" borderId="0" xfId="67" applyFont="1" applyFill="1" applyAlignment="1">
      <alignment horizontal="right" vertical="center" indent="1"/>
    </xf>
    <xf numFmtId="0" fontId="12" fillId="3" borderId="0" xfId="30" applyFont="1" applyFill="1" applyAlignment="1">
      <alignment vertical="center"/>
    </xf>
    <xf numFmtId="3" fontId="19" fillId="2" borderId="0" xfId="0" applyNumberFormat="1" applyFont="1" applyFill="1" applyAlignment="1">
      <alignment vertical="top" wrapText="1"/>
    </xf>
    <xf numFmtId="0" fontId="9" fillId="3" borderId="0" xfId="5" applyFont="1" applyFill="1" applyAlignment="1"/>
    <xf numFmtId="0" fontId="6" fillId="3" borderId="0" xfId="67" applyFont="1" applyFill="1"/>
    <xf numFmtId="1" fontId="6" fillId="3" borderId="0" xfId="67" applyNumberFormat="1" applyFont="1" applyFill="1" applyAlignment="1">
      <alignment horizontal="right" vertical="center" indent="1"/>
    </xf>
    <xf numFmtId="167" fontId="19" fillId="2" borderId="0" xfId="52" applyNumberFormat="1" applyFont="1" applyFill="1" applyAlignment="1">
      <alignment horizontal="center" vertical="center"/>
    </xf>
    <xf numFmtId="167" fontId="54" fillId="0" borderId="0" xfId="27" applyNumberFormat="1" applyFont="1" applyAlignment="1">
      <alignment horizontal="center" vertical="center"/>
    </xf>
    <xf numFmtId="0" fontId="12" fillId="0" borderId="0" xfId="72"/>
    <xf numFmtId="0" fontId="25" fillId="3" borderId="10" xfId="12" applyFont="1" applyFill="1" applyBorder="1" applyAlignment="1">
      <alignment vertical="center"/>
    </xf>
    <xf numFmtId="3" fontId="19" fillId="2" borderId="10" xfId="12" applyNumberFormat="1" applyFont="1" applyFill="1" applyBorder="1" applyAlignment="1">
      <alignment horizontal="right" vertical="center"/>
    </xf>
    <xf numFmtId="0" fontId="19" fillId="3" borderId="10" xfId="12" applyFont="1" applyFill="1" applyBorder="1" applyAlignment="1">
      <alignment horizontal="left" vertical="center"/>
    </xf>
    <xf numFmtId="0" fontId="19" fillId="3" borderId="10" xfId="12" quotePrefix="1" applyFont="1" applyFill="1" applyBorder="1" applyAlignment="1">
      <alignment horizontal="right" vertical="center"/>
    </xf>
    <xf numFmtId="0" fontId="3" fillId="0" borderId="0" xfId="42" applyAlignment="1">
      <alignment horizontal="right"/>
    </xf>
    <xf numFmtId="0" fontId="74" fillId="0" borderId="0" xfId="42" applyFont="1" applyAlignment="1">
      <alignment horizontal="left" vertical="center" readingOrder="1"/>
    </xf>
    <xf numFmtId="9" fontId="58" fillId="0" borderId="0" xfId="3" applyFont="1"/>
    <xf numFmtId="3" fontId="58" fillId="0" borderId="0" xfId="42" applyNumberFormat="1" applyFont="1"/>
    <xf numFmtId="0" fontId="58" fillId="0" borderId="0" xfId="42" applyFont="1"/>
    <xf numFmtId="15" fontId="19" fillId="0" borderId="0" xfId="42" applyNumberFormat="1" applyFont="1" applyAlignment="1">
      <alignment horizontal="left" vertical="center" readingOrder="1"/>
    </xf>
    <xf numFmtId="0" fontId="58" fillId="0" borderId="0" xfId="42" applyFont="1" applyAlignment="1">
      <alignment vertical="center"/>
    </xf>
    <xf numFmtId="0" fontId="15" fillId="0" borderId="0" xfId="42" applyFont="1" applyAlignment="1">
      <alignment vertical="center"/>
    </xf>
    <xf numFmtId="0" fontId="13" fillId="0" borderId="0" xfId="42" applyFont="1" applyAlignment="1">
      <alignment vertical="center"/>
    </xf>
    <xf numFmtId="0" fontId="19" fillId="3" borderId="0" xfId="61" applyFont="1" applyFill="1"/>
    <xf numFmtId="167" fontId="6" fillId="3" borderId="0" xfId="61" applyNumberFormat="1" applyFont="1" applyFill="1" applyAlignment="1">
      <alignment horizontal="center"/>
    </xf>
    <xf numFmtId="0" fontId="47" fillId="3" borderId="0" xfId="61" applyFont="1" applyFill="1" applyAlignment="1">
      <alignment horizontal="right" indent="1"/>
    </xf>
    <xf numFmtId="0" fontId="47" fillId="3" borderId="0" xfId="61" quotePrefix="1" applyFont="1" applyFill="1" applyAlignment="1">
      <alignment horizontal="right" indent="1"/>
    </xf>
    <xf numFmtId="167" fontId="6" fillId="3" borderId="3" xfId="61" applyNumberFormat="1" applyFont="1" applyFill="1" applyBorder="1" applyAlignment="1">
      <alignment horizontal="center"/>
    </xf>
    <xf numFmtId="167" fontId="6" fillId="3" borderId="0" xfId="61" quotePrefix="1" applyNumberFormat="1" applyFont="1" applyFill="1" applyAlignment="1">
      <alignment horizontal="center"/>
    </xf>
    <xf numFmtId="0" fontId="19" fillId="3" borderId="3" xfId="61" applyFont="1" applyFill="1" applyBorder="1" applyAlignment="1">
      <alignment horizontal="center"/>
    </xf>
    <xf numFmtId="0" fontId="56" fillId="3" borderId="3" xfId="61" applyFont="1" applyFill="1" applyBorder="1" applyAlignment="1">
      <alignment horizontal="right" indent="1"/>
    </xf>
    <xf numFmtId="0" fontId="19" fillId="0" borderId="0" xfId="42" applyFont="1" applyAlignment="1">
      <alignment horizontal="left" vertical="center" readingOrder="1"/>
    </xf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3" fontId="19" fillId="5" borderId="3" xfId="0" applyNumberFormat="1" applyFont="1" applyFill="1" applyBorder="1" applyAlignment="1">
      <alignment horizontal="right" vertical="center"/>
    </xf>
    <xf numFmtId="166" fontId="25" fillId="3" borderId="0" xfId="0" applyNumberFormat="1" applyFont="1" applyFill="1" applyAlignment="1">
      <alignment vertical="top"/>
    </xf>
    <xf numFmtId="0" fontId="25" fillId="3" borderId="0" xfId="0" applyFont="1" applyFill="1" applyAlignment="1">
      <alignment vertical="top"/>
    </xf>
    <xf numFmtId="3" fontId="9" fillId="3" borderId="31" xfId="5" applyNumberFormat="1" applyFont="1" applyFill="1" applyBorder="1" applyAlignment="1" applyProtection="1">
      <alignment horizontal="right"/>
      <protection locked="0"/>
    </xf>
    <xf numFmtId="0" fontId="9" fillId="3" borderId="31" xfId="5" applyFont="1" applyFill="1" applyBorder="1" applyAlignment="1">
      <alignment horizontal="left" indent="1"/>
    </xf>
    <xf numFmtId="3" fontId="9" fillId="3" borderId="31" xfId="0" applyNumberFormat="1" applyFont="1" applyFill="1" applyBorder="1" applyAlignment="1">
      <alignment vertical="center"/>
    </xf>
    <xf numFmtId="0" fontId="9" fillId="3" borderId="31" xfId="0" applyFont="1" applyFill="1" applyBorder="1" applyAlignment="1">
      <alignment horizontal="justify" vertical="center"/>
    </xf>
    <xf numFmtId="0" fontId="9" fillId="3" borderId="31" xfId="5" applyFont="1" applyFill="1" applyBorder="1" applyAlignment="1">
      <alignment horizontal="left"/>
    </xf>
    <xf numFmtId="0" fontId="9" fillId="3" borderId="31" xfId="5" applyFont="1" applyFill="1" applyBorder="1" applyAlignment="1" applyProtection="1">
      <alignment horizontal="left"/>
      <protection locked="0"/>
    </xf>
    <xf numFmtId="173" fontId="9" fillId="3" borderId="31" xfId="49" applyNumberFormat="1" applyFont="1" applyFill="1" applyBorder="1" applyAlignment="1">
      <alignment vertical="center"/>
    </xf>
    <xf numFmtId="173" fontId="9" fillId="3" borderId="31" xfId="49" applyNumberFormat="1" applyFont="1" applyFill="1" applyBorder="1" applyAlignment="1" applyProtection="1">
      <alignment vertical="center"/>
      <protection locked="0"/>
    </xf>
    <xf numFmtId="0" fontId="9" fillId="3" borderId="31" xfId="5" applyFont="1" applyFill="1" applyBorder="1" applyAlignment="1">
      <alignment horizontal="left" vertical="center"/>
    </xf>
    <xf numFmtId="0" fontId="9" fillId="3" borderId="31" xfId="5" quotePrefix="1" applyFont="1" applyFill="1" applyBorder="1" applyAlignment="1">
      <alignment horizontal="left" vertical="center"/>
    </xf>
    <xf numFmtId="173" fontId="6" fillId="3" borderId="31" xfId="49" applyNumberFormat="1" applyFont="1" applyFill="1" applyBorder="1" applyAlignment="1">
      <alignment vertical="center"/>
    </xf>
    <xf numFmtId="0" fontId="6" fillId="3" borderId="31" xfId="5" applyFont="1" applyFill="1" applyBorder="1" applyAlignment="1">
      <alignment horizontal="left" vertical="center"/>
    </xf>
    <xf numFmtId="3" fontId="19" fillId="3" borderId="31" xfId="0" applyNumberFormat="1" applyFont="1" applyFill="1" applyBorder="1"/>
    <xf numFmtId="3" fontId="19" fillId="3" borderId="31" xfId="0" applyNumberFormat="1" applyFont="1" applyFill="1" applyBorder="1" applyProtection="1">
      <protection locked="0"/>
    </xf>
    <xf numFmtId="0" fontId="9" fillId="3" borderId="31" xfId="5" applyFont="1" applyFill="1" applyBorder="1" applyAlignment="1">
      <alignment horizontal="left" vertical="center" indent="1"/>
    </xf>
    <xf numFmtId="3" fontId="19" fillId="3" borderId="31" xfId="0" applyNumberFormat="1" applyFont="1" applyFill="1" applyBorder="1" applyAlignment="1">
      <alignment vertical="center"/>
    </xf>
    <xf numFmtId="3" fontId="19" fillId="3" borderId="31" xfId="0" applyNumberFormat="1" applyFont="1" applyFill="1" applyBorder="1" applyAlignment="1" applyProtection="1">
      <alignment vertical="center"/>
      <protection locked="0"/>
    </xf>
    <xf numFmtId="0" fontId="9" fillId="3" borderId="31" xfId="5" quotePrefix="1" applyFont="1" applyFill="1" applyBorder="1" applyAlignment="1">
      <alignment horizontal="left" vertical="center" indent="1"/>
    </xf>
    <xf numFmtId="0" fontId="6" fillId="3" borderId="31" xfId="5" applyFont="1" applyFill="1" applyBorder="1" applyAlignment="1">
      <alignment horizontal="left" vertical="center" indent="1"/>
    </xf>
    <xf numFmtId="167" fontId="6" fillId="3" borderId="31" xfId="5" applyNumberFormat="1" applyFont="1" applyFill="1" applyBorder="1" applyAlignment="1" applyProtection="1">
      <alignment horizontal="right" vertical="top" indent="1"/>
      <protection locked="0"/>
    </xf>
    <xf numFmtId="3" fontId="9" fillId="3" borderId="31" xfId="5" applyNumberFormat="1" applyFont="1" applyFill="1" applyBorder="1" applyAlignment="1" applyProtection="1">
      <alignment horizontal="right" vertical="center"/>
      <protection locked="0"/>
    </xf>
    <xf numFmtId="0" fontId="36" fillId="3" borderId="3" xfId="14" applyFont="1" applyFill="1" applyBorder="1" applyAlignment="1">
      <alignment horizontal="left"/>
    </xf>
    <xf numFmtId="0" fontId="19" fillId="2" borderId="10" xfId="12" applyFont="1" applyFill="1" applyBorder="1" applyAlignment="1">
      <alignment horizontal="left" vertical="center"/>
    </xf>
    <xf numFmtId="0" fontId="19" fillId="2" borderId="0" xfId="4" applyFont="1" applyFill="1" applyAlignment="1">
      <alignment vertical="center"/>
    </xf>
    <xf numFmtId="0" fontId="2" fillId="0" borderId="0" xfId="42" applyFont="1"/>
    <xf numFmtId="167" fontId="5" fillId="0" borderId="0" xfId="1" applyNumberFormat="1" applyFont="1"/>
    <xf numFmtId="0" fontId="4" fillId="3" borderId="0" xfId="0" applyFont="1" applyFill="1"/>
    <xf numFmtId="0" fontId="19" fillId="0" borderId="0" xfId="34" applyFont="1" applyFill="1" applyBorder="1"/>
    <xf numFmtId="3" fontId="64" fillId="0" borderId="0" xfId="36" applyNumberFormat="1" applyFont="1" applyFill="1" applyBorder="1" applyAlignment="1">
      <alignment horizontal="right"/>
    </xf>
    <xf numFmtId="0" fontId="20" fillId="3" borderId="0" xfId="1" applyFont="1" applyFill="1"/>
    <xf numFmtId="0" fontId="19" fillId="2" borderId="0" xfId="1" applyFont="1" applyFill="1" applyAlignment="1">
      <alignment horizontal="left" vertical="center" indent="1"/>
    </xf>
    <xf numFmtId="167" fontId="8" fillId="4" borderId="0" xfId="0" applyNumberFormat="1" applyFont="1" applyFill="1" applyAlignment="1">
      <alignment horizontal="center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19" fillId="0" borderId="0" xfId="1" applyFont="1" applyBorder="1" applyAlignment="1">
      <alignment horizontal="center"/>
    </xf>
    <xf numFmtId="0" fontId="56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2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19" fillId="0" borderId="0" xfId="1" applyNumberFormat="1" applyFont="1" applyFill="1" applyBorder="1" applyAlignment="1">
      <alignment horizontal="right" vertical="center" indent="1"/>
    </xf>
    <xf numFmtId="0" fontId="56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1" fillId="3" borderId="0" xfId="8" applyFont="1" applyFill="1" applyBorder="1" applyAlignment="1" applyProtection="1">
      <alignment horizontal="right" wrapText="1"/>
      <protection hidden="1"/>
    </xf>
    <xf numFmtId="167" fontId="19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7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19" fillId="0" borderId="0" xfId="1" applyNumberFormat="1" applyFont="1" applyBorder="1" applyAlignment="1">
      <alignment horizontal="center" vertical="center"/>
    </xf>
    <xf numFmtId="1" fontId="19" fillId="0" borderId="0" xfId="1" applyNumberFormat="1" applyFont="1" applyBorder="1" applyAlignment="1">
      <alignment horizontal="right" vertical="center" indent="1"/>
    </xf>
    <xf numFmtId="0" fontId="19" fillId="0" borderId="0" xfId="1" applyFont="1" applyBorder="1" applyAlignment="1">
      <alignment horizontal="center" vertical="center"/>
    </xf>
    <xf numFmtId="9" fontId="19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19" fillId="0" borderId="0" xfId="1" applyFont="1" applyFill="1" applyBorder="1" applyAlignment="1">
      <alignment horizontal="center" vertical="center"/>
    </xf>
    <xf numFmtId="0" fontId="19" fillId="0" borderId="0" xfId="1" applyFont="1" applyFill="1" applyBorder="1"/>
    <xf numFmtId="0" fontId="19" fillId="0" borderId="0" xfId="1" applyFont="1" applyFill="1" applyBorder="1" applyAlignment="1">
      <alignment horizontal="center"/>
    </xf>
    <xf numFmtId="0" fontId="19" fillId="0" borderId="0" xfId="1" applyFont="1" applyFill="1" applyBorder="1" applyAlignment="1">
      <alignment horizontal="right" vertical="center" indent="1"/>
    </xf>
    <xf numFmtId="0" fontId="55" fillId="0" borderId="0" xfId="1" applyFont="1" applyFill="1" applyBorder="1" applyAlignment="1">
      <alignment horizontal="left" vertical="center" indent="1"/>
    </xf>
    <xf numFmtId="9" fontId="19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indent="1"/>
    </xf>
    <xf numFmtId="0" fontId="42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44" fillId="0" borderId="0" xfId="1" applyNumberFormat="1" applyFont="1" applyFill="1" applyBorder="1" applyAlignment="1">
      <alignment horizontal="right" vertical="center" indent="1"/>
    </xf>
    <xf numFmtId="0" fontId="44" fillId="0" borderId="0" xfId="1" applyFont="1" applyFill="1" applyBorder="1" applyAlignment="1">
      <alignment horizontal="right" vertical="center" indent="1"/>
    </xf>
    <xf numFmtId="0" fontId="19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19" fillId="0" borderId="0" xfId="1" applyFont="1" applyFill="1" applyBorder="1" applyAlignment="1">
      <alignment horizontal="left" vertical="center" indent="1"/>
    </xf>
    <xf numFmtId="9" fontId="59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167" fontId="8" fillId="0" borderId="2" xfId="1" applyNumberFormat="1" applyFont="1" applyBorder="1" applyAlignment="1">
      <alignment horizontal="center"/>
    </xf>
    <xf numFmtId="167" fontId="8" fillId="0" borderId="0" xfId="1" applyNumberFormat="1" applyFont="1" applyAlignment="1">
      <alignment horizontal="center"/>
    </xf>
    <xf numFmtId="167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0" fillId="3" borderId="10" xfId="42" applyFont="1" applyFill="1" applyBorder="1" applyAlignment="1">
      <alignment horizontal="right"/>
    </xf>
    <xf numFmtId="0" fontId="50" fillId="3" borderId="0" xfId="42" applyFont="1" applyFill="1" applyAlignment="1">
      <alignment horizontal="right"/>
    </xf>
    <xf numFmtId="0" fontId="11" fillId="0" borderId="0" xfId="1" applyFont="1" applyBorder="1"/>
    <xf numFmtId="166" fontId="19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0" fontId="3" fillId="0" borderId="0" xfId="1" applyFont="1"/>
    <xf numFmtId="0" fontId="14" fillId="3" borderId="0" xfId="42" applyFont="1" applyFill="1"/>
    <xf numFmtId="0" fontId="8" fillId="3" borderId="0" xfId="42" applyFont="1" applyFill="1"/>
    <xf numFmtId="0" fontId="14" fillId="3" borderId="0" xfId="42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30" xfId="42" applyFont="1" applyFill="1" applyBorder="1"/>
    <xf numFmtId="0" fontId="8" fillId="9" borderId="0" xfId="0" applyFont="1" applyFill="1" applyBorder="1" applyAlignment="1">
      <alignment vertical="center"/>
    </xf>
    <xf numFmtId="0" fontId="8" fillId="9" borderId="0" xfId="0" applyFont="1" applyFill="1" applyAlignment="1">
      <alignment vertical="center"/>
    </xf>
    <xf numFmtId="0" fontId="8" fillId="9" borderId="10" xfId="0" applyFont="1" applyFill="1" applyBorder="1" applyAlignment="1">
      <alignment vertical="center"/>
    </xf>
    <xf numFmtId="49" fontId="93" fillId="0" borderId="0" xfId="0" applyNumberFormat="1" applyFont="1"/>
    <xf numFmtId="0" fontId="6" fillId="3" borderId="0" xfId="5" applyFont="1" applyFill="1" applyAlignment="1">
      <alignment vertical="center" wrapText="1"/>
    </xf>
    <xf numFmtId="0" fontId="8" fillId="3" borderId="26" xfId="42" applyFont="1" applyFill="1" applyBorder="1" applyAlignment="1">
      <alignment vertical="center"/>
    </xf>
    <xf numFmtId="0" fontId="8" fillId="3" borderId="0" xfId="42" applyFont="1" applyFill="1" applyBorder="1" applyAlignment="1">
      <alignment vertical="center"/>
    </xf>
    <xf numFmtId="0" fontId="8" fillId="3" borderId="10" xfId="42" applyFont="1" applyFill="1" applyBorder="1" applyAlignment="1">
      <alignment vertical="center"/>
    </xf>
    <xf numFmtId="0" fontId="1" fillId="0" borderId="0" xfId="61" applyFont="1"/>
    <xf numFmtId="0" fontId="1" fillId="3" borderId="0" xfId="61" applyFont="1" applyFill="1"/>
    <xf numFmtId="0" fontId="1" fillId="3" borderId="0" xfId="0" applyFont="1" applyFill="1"/>
    <xf numFmtId="0" fontId="1" fillId="3" borderId="0" xfId="0" applyFont="1" applyFill="1" applyProtection="1">
      <protection locked="0"/>
    </xf>
    <xf numFmtId="166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167" fontId="6" fillId="3" borderId="0" xfId="0" applyNumberFormat="1" applyFont="1" applyFill="1" applyAlignment="1">
      <alignment horizontal="right"/>
    </xf>
    <xf numFmtId="0" fontId="22" fillId="0" borderId="0" xfId="0" applyFont="1" applyAlignment="1">
      <alignment vertical="center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5" fontId="1" fillId="3" borderId="0" xfId="68" applyNumberFormat="1" applyFont="1" applyFill="1" applyAlignment="1">
      <alignment horizontal="right" vertical="center" readingOrder="1"/>
    </xf>
    <xf numFmtId="165" fontId="1" fillId="3" borderId="0" xfId="68" applyNumberFormat="1" applyFont="1" applyFill="1" applyAlignment="1" applyProtection="1">
      <alignment horizontal="right" vertical="center" readingOrder="1"/>
      <protection locked="0"/>
    </xf>
    <xf numFmtId="1" fontId="1" fillId="3" borderId="0" xfId="68" applyNumberFormat="1" applyFont="1" applyFill="1" applyAlignment="1">
      <alignment horizontal="right" vertical="center" readingOrder="1"/>
    </xf>
    <xf numFmtId="1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1" fillId="3" borderId="0" xfId="68" applyNumberFormat="1" applyFont="1" applyFill="1" applyAlignment="1">
      <alignment horizontal="right" vertical="center" readingOrder="1"/>
    </xf>
    <xf numFmtId="3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0" fontId="20" fillId="3" borderId="17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0" fontId="6" fillId="3" borderId="10" xfId="0" applyFont="1" applyFill="1" applyBorder="1" applyAlignment="1">
      <alignment horizontal="right"/>
    </xf>
    <xf numFmtId="0" fontId="1" fillId="0" borderId="0" xfId="1" applyFont="1" applyAlignment="1">
      <alignment horizontal="left" vertical="center" indent="1"/>
    </xf>
    <xf numFmtId="0" fontId="1" fillId="0" borderId="0" xfId="1" applyFont="1"/>
    <xf numFmtId="0" fontId="1" fillId="0" borderId="0" xfId="1" applyFont="1" applyAlignment="1">
      <alignment horizontal="center"/>
    </xf>
    <xf numFmtId="3" fontId="1" fillId="0" borderId="0" xfId="42" applyNumberFormat="1" applyFont="1" applyAlignment="1">
      <alignment horizontal="center" vertical="center"/>
    </xf>
    <xf numFmtId="0" fontId="95" fillId="9" borderId="0" xfId="0" applyFont="1" applyFill="1" applyAlignment="1">
      <alignment horizontal="right" vertical="center"/>
    </xf>
    <xf numFmtId="0" fontId="95" fillId="9" borderId="0" xfId="0" applyFont="1" applyFill="1" applyBorder="1" applyAlignment="1">
      <alignment horizontal="right" vertical="center"/>
    </xf>
    <xf numFmtId="0" fontId="1" fillId="0" borderId="0" xfId="67" applyFont="1"/>
    <xf numFmtId="0" fontId="1" fillId="0" borderId="4" xfId="67" applyFont="1" applyBorder="1" applyAlignment="1">
      <alignment horizontal="left"/>
    </xf>
    <xf numFmtId="0" fontId="1" fillId="0" borderId="0" xfId="67" applyFont="1" applyAlignment="1">
      <alignment horizontal="left"/>
    </xf>
    <xf numFmtId="0" fontId="1" fillId="0" borderId="0" xfId="67" applyFont="1" applyAlignment="1">
      <alignment wrapText="1"/>
    </xf>
    <xf numFmtId="0" fontId="1" fillId="0" borderId="0" xfId="27" applyFont="1" applyAlignment="1">
      <alignment horizontal="right" vertical="center" indent="1"/>
    </xf>
    <xf numFmtId="0" fontId="1" fillId="0" borderId="0" xfId="0" applyFont="1"/>
    <xf numFmtId="0" fontId="1" fillId="3" borderId="10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left" vertical="center"/>
    </xf>
    <xf numFmtId="3" fontId="1" fillId="3" borderId="0" xfId="12" applyNumberFormat="1" applyFont="1" applyFill="1" applyAlignment="1">
      <alignment horizontal="right" vertical="center"/>
    </xf>
    <xf numFmtId="3" fontId="1" fillId="3" borderId="26" xfId="12" applyNumberFormat="1" applyFont="1" applyFill="1" applyBorder="1" applyAlignment="1">
      <alignment horizontal="right" vertical="center"/>
    </xf>
    <xf numFmtId="0" fontId="1" fillId="3" borderId="26" xfId="12" applyFont="1" applyFill="1" applyBorder="1" applyAlignment="1">
      <alignment horizontal="left" vertical="center"/>
    </xf>
    <xf numFmtId="0" fontId="1" fillId="5" borderId="10" xfId="12" applyFont="1" applyFill="1" applyBorder="1" applyAlignment="1">
      <alignment horizontal="right" vertical="center"/>
    </xf>
    <xf numFmtId="0" fontId="1" fillId="3" borderId="10" xfId="12" quotePrefix="1" applyFont="1" applyFill="1" applyBorder="1" applyAlignment="1">
      <alignment horizontal="left" vertical="center" indent="1"/>
    </xf>
    <xf numFmtId="0" fontId="1" fillId="5" borderId="26" xfId="12" applyFont="1" applyFill="1" applyBorder="1" applyAlignment="1">
      <alignment horizontal="right" vertical="center"/>
    </xf>
    <xf numFmtId="0" fontId="19" fillId="5" borderId="10" xfId="12" quotePrefix="1" applyFont="1" applyFill="1" applyBorder="1" applyAlignment="1">
      <alignment horizontal="right" vertical="center"/>
    </xf>
    <xf numFmtId="3" fontId="19" fillId="5" borderId="1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Alignment="1">
      <alignment horizontal="right" vertical="center"/>
    </xf>
    <xf numFmtId="3" fontId="1" fillId="5" borderId="26" xfId="12" applyNumberFormat="1" applyFont="1" applyFill="1" applyBorder="1" applyAlignment="1">
      <alignment horizontal="right" vertical="center"/>
    </xf>
    <xf numFmtId="9" fontId="97" fillId="0" borderId="0" xfId="86" applyNumberFormat="1" applyAlignment="1">
      <alignment horizontal="left"/>
    </xf>
    <xf numFmtId="9" fontId="98" fillId="0" borderId="0" xfId="86" applyNumberFormat="1" applyFont="1" applyAlignment="1">
      <alignment horizontal="left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9" fillId="3" borderId="0" xfId="0" applyNumberFormat="1" applyFont="1" applyFill="1" applyAlignment="1">
      <alignment vertical="center" wrapText="1"/>
    </xf>
    <xf numFmtId="3" fontId="6" fillId="0" borderId="0" xfId="87" applyNumberFormat="1" applyFont="1" applyAlignment="1">
      <alignment horizontal="left" vertical="top" indent="2"/>
    </xf>
    <xf numFmtId="0" fontId="96" fillId="0" borderId="0" xfId="0" applyFont="1"/>
    <xf numFmtId="3" fontId="9" fillId="0" borderId="0" xfId="87" applyNumberFormat="1" applyFont="1" applyAlignment="1">
      <alignment horizontal="left" vertical="top"/>
    </xf>
    <xf numFmtId="3" fontId="9" fillId="0" borderId="0" xfId="87" applyNumberFormat="1" applyFont="1" applyAlignment="1">
      <alignment vertical="top"/>
    </xf>
    <xf numFmtId="3" fontId="9" fillId="0" borderId="0" xfId="87" applyNumberFormat="1" applyFont="1"/>
    <xf numFmtId="0" fontId="1" fillId="3" borderId="0" xfId="0" applyFont="1" applyFill="1" applyAlignment="1">
      <alignment vertical="center" readingOrder="1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31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1" fillId="0" borderId="0" xfId="27" applyFont="1" applyAlignment="1">
      <alignment horizontal="left" vertical="center" indent="1"/>
    </xf>
    <xf numFmtId="167" fontId="1" fillId="0" borderId="4" xfId="52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0" fontId="1" fillId="0" borderId="0" xfId="27" applyFont="1" applyAlignment="1">
      <alignment horizontal="left" vertical="center" wrapText="1" indent="1"/>
    </xf>
    <xf numFmtId="167" fontId="1" fillId="0" borderId="0" xfId="52" applyNumberFormat="1" applyFont="1" applyAlignment="1">
      <alignment horizontal="center" vertical="center"/>
    </xf>
    <xf numFmtId="0" fontId="1" fillId="0" borderId="0" xfId="27" applyFont="1"/>
    <xf numFmtId="167" fontId="1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6" fontId="1" fillId="0" borderId="0" xfId="27" applyNumberFormat="1" applyFont="1" applyAlignment="1">
      <alignment horizontal="center" vertical="center"/>
    </xf>
    <xf numFmtId="0" fontId="1" fillId="0" borderId="0" xfId="27" applyFont="1" applyAlignment="1">
      <alignment vertical="center"/>
    </xf>
    <xf numFmtId="178" fontId="1" fillId="0" borderId="0" xfId="71" applyNumberFormat="1" applyFont="1" applyAlignment="1">
      <alignment vertical="top"/>
    </xf>
    <xf numFmtId="175" fontId="1" fillId="0" borderId="0" xfId="52" applyNumberFormat="1" applyFont="1" applyAlignment="1">
      <alignment horizontal="right" vertical="center" indent="1"/>
    </xf>
    <xf numFmtId="0" fontId="1" fillId="0" borderId="0" xfId="27" applyFont="1" applyAlignment="1">
      <alignment horizontal="center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3" fillId="3" borderId="0" xfId="61" applyFont="1" applyFill="1" applyAlignment="1">
      <alignment vertical="center"/>
    </xf>
    <xf numFmtId="0" fontId="13" fillId="3" borderId="0" xfId="61" applyFont="1" applyFill="1"/>
    <xf numFmtId="0" fontId="0" fillId="3" borderId="0" xfId="0" quotePrefix="1" applyFill="1"/>
    <xf numFmtId="0" fontId="1" fillId="0" borderId="0" xfId="43" applyFont="1"/>
    <xf numFmtId="0" fontId="1" fillId="0" borderId="0" xfId="43" applyFont="1" applyBorder="1"/>
    <xf numFmtId="0" fontId="1" fillId="0" borderId="0" xfId="43" applyFont="1" applyFill="1"/>
    <xf numFmtId="167" fontId="1" fillId="0" borderId="29" xfId="43" applyNumberFormat="1" applyFont="1" applyBorder="1" applyAlignment="1">
      <alignment horizontal="right" vertical="center" indent="1"/>
    </xf>
    <xf numFmtId="1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Alignment="1">
      <alignment horizontal="right" vertical="center" indent="1"/>
    </xf>
    <xf numFmtId="0" fontId="1" fillId="0" borderId="0" xfId="43" applyFont="1" applyFill="1" applyBorder="1" applyAlignment="1">
      <alignment horizontal="right" vertical="center" indent="1"/>
    </xf>
    <xf numFmtId="0" fontId="1" fillId="0" borderId="0" xfId="43" applyFont="1" applyFill="1" applyBorder="1" applyAlignment="1">
      <alignment horizontal="left" vertical="center" indent="1"/>
    </xf>
    <xf numFmtId="167" fontId="1" fillId="0" borderId="3" xfId="43" applyNumberFormat="1" applyFont="1" applyFill="1" applyBorder="1" applyAlignment="1">
      <alignment horizontal="right" vertical="center" indent="1"/>
    </xf>
    <xf numFmtId="1" fontId="1" fillId="0" borderId="0" xfId="43" applyNumberFormat="1" applyFont="1" applyBorder="1" applyAlignment="1">
      <alignment horizontal="right" vertical="center" indent="1"/>
    </xf>
    <xf numFmtId="0" fontId="1" fillId="0" borderId="0" xfId="43" applyFont="1" applyBorder="1" applyAlignment="1">
      <alignment horizontal="right" vertical="center" indent="1"/>
    </xf>
    <xf numFmtId="0" fontId="1" fillId="0" borderId="0" xfId="43" applyFont="1" applyBorder="1" applyAlignment="1">
      <alignment horizontal="left" vertical="center" indent="1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Alignment="1">
      <alignment horizontal="left"/>
    </xf>
    <xf numFmtId="3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vertical="center"/>
    </xf>
    <xf numFmtId="3" fontId="1" fillId="0" borderId="0" xfId="4" applyNumberFormat="1" applyFont="1" applyAlignment="1">
      <alignment horizontal="right" vertical="center"/>
    </xf>
    <xf numFmtId="0" fontId="1" fillId="0" borderId="0" xfId="4" applyFont="1" applyAlignment="1">
      <alignment vertical="center"/>
    </xf>
    <xf numFmtId="0" fontId="1" fillId="0" borderId="0" xfId="4" applyFont="1" applyAlignment="1">
      <alignment horizontal="left" vertical="center"/>
    </xf>
    <xf numFmtId="0" fontId="1" fillId="0" borderId="3" xfId="4" applyFont="1" applyBorder="1" applyAlignment="1">
      <alignment horizontal="left" vertical="center"/>
    </xf>
    <xf numFmtId="0" fontId="1" fillId="0" borderId="0" xfId="4" applyFont="1" applyAlignment="1">
      <alignment horizontal="left" vertical="center" wrapText="1"/>
    </xf>
    <xf numFmtId="0" fontId="1" fillId="0" borderId="0" xfId="4" applyFont="1" applyAlignment="1">
      <alignment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3" fontId="100" fillId="0" borderId="0" xfId="0" applyNumberFormat="1" applyFont="1"/>
    <xf numFmtId="9" fontId="42" fillId="0" borderId="0" xfId="89" applyFont="1"/>
    <xf numFmtId="0" fontId="1" fillId="0" borderId="0" xfId="34" applyFont="1" applyFill="1" applyBorder="1"/>
    <xf numFmtId="3" fontId="1" fillId="0" borderId="0" xfId="34" applyNumberFormat="1" applyFont="1" applyFill="1"/>
    <xf numFmtId="0" fontId="1" fillId="0" borderId="0" xfId="1" applyFont="1" applyAlignment="1">
      <alignment horizontal="left" vertical="center" wrapText="1" indent="1"/>
    </xf>
    <xf numFmtId="0" fontId="1" fillId="0" borderId="0" xfId="42" applyFont="1"/>
    <xf numFmtId="0" fontId="8" fillId="0" borderId="4" xfId="1" applyFont="1" applyBorder="1" applyAlignment="1">
      <alignment vertical="center"/>
    </xf>
    <xf numFmtId="0" fontId="8" fillId="4" borderId="0" xfId="0" applyFont="1" applyFill="1" applyBorder="1"/>
    <xf numFmtId="0" fontId="51" fillId="4" borderId="0" xfId="0" applyFont="1" applyFill="1" applyBorder="1"/>
    <xf numFmtId="0" fontId="9" fillId="0" borderId="3" xfId="67" applyFont="1" applyBorder="1" applyAlignment="1">
      <alignment horizontal="right"/>
    </xf>
    <xf numFmtId="0" fontId="19" fillId="0" borderId="3" xfId="67" applyFont="1" applyBorder="1" applyAlignment="1">
      <alignment horizontal="right" vertical="center"/>
    </xf>
    <xf numFmtId="3" fontId="19" fillId="2" borderId="0" xfId="67" applyNumberFormat="1" applyFont="1" applyFill="1" applyAlignment="1">
      <alignment vertical="center"/>
    </xf>
    <xf numFmtId="1" fontId="19" fillId="2" borderId="0" xfId="67" applyNumberFormat="1" applyFont="1" applyFill="1" applyAlignment="1">
      <alignment vertical="center"/>
    </xf>
    <xf numFmtId="0" fontId="1" fillId="0" borderId="0" xfId="62" applyFont="1" applyAlignment="1" applyProtection="1"/>
    <xf numFmtId="166" fontId="8" fillId="0" borderId="4" xfId="1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56" fillId="3" borderId="0" xfId="61" applyFont="1" applyFill="1"/>
    <xf numFmtId="3" fontId="9" fillId="7" borderId="33" xfId="90" applyNumberFormat="1" applyFont="1" applyFill="1" applyBorder="1" applyAlignment="1" applyProtection="1">
      <alignment horizontal="left" vertical="center"/>
      <protection hidden="1"/>
    </xf>
    <xf numFmtId="0" fontId="3" fillId="0" borderId="0" xfId="72" applyFont="1"/>
    <xf numFmtId="0" fontId="25" fillId="0" borderId="0" xfId="67" applyFont="1" applyAlignment="1">
      <alignment horizontal="left"/>
    </xf>
    <xf numFmtId="0" fontId="105" fillId="0" borderId="0" xfId="0" applyFont="1"/>
    <xf numFmtId="165" fontId="1" fillId="3" borderId="0" xfId="68" applyNumberFormat="1" applyFont="1" applyFill="1"/>
    <xf numFmtId="3" fontId="9" fillId="7" borderId="35" xfId="90" applyNumberFormat="1" applyFont="1" applyFill="1" applyBorder="1" applyAlignment="1" applyProtection="1">
      <alignment horizontal="right" vertical="center"/>
      <protection hidden="1"/>
    </xf>
    <xf numFmtId="0" fontId="54" fillId="0" borderId="0" xfId="0" applyFont="1"/>
    <xf numFmtId="0" fontId="5" fillId="0" borderId="0" xfId="1" applyFont="1"/>
    <xf numFmtId="0" fontId="18" fillId="0" borderId="0" xfId="1" applyFont="1" applyAlignment="1">
      <alignment horizontal="left" vertical="top"/>
    </xf>
    <xf numFmtId="166" fontId="9" fillId="7" borderId="33" xfId="90" applyNumberFormat="1" applyFont="1" applyFill="1" applyBorder="1" applyAlignment="1" applyProtection="1">
      <alignment horizontal="right" vertical="center"/>
      <protection hidden="1"/>
    </xf>
    <xf numFmtId="0" fontId="6" fillId="0" borderId="0" xfId="30" applyFont="1"/>
    <xf numFmtId="0" fontId="6" fillId="3" borderId="0" xfId="30" applyFont="1" applyFill="1"/>
    <xf numFmtId="165" fontId="1" fillId="3" borderId="0" xfId="0" applyNumberFormat="1" applyFont="1" applyFill="1"/>
    <xf numFmtId="0" fontId="5" fillId="0" borderId="0" xfId="42" applyFont="1" applyAlignment="1">
      <alignment horizontal="left"/>
    </xf>
    <xf numFmtId="0" fontId="5" fillId="0" borderId="0" xfId="42" applyFont="1" applyBorder="1" applyAlignment="1">
      <alignment horizontal="left"/>
    </xf>
    <xf numFmtId="0" fontId="2" fillId="0" borderId="0" xfId="42" applyFont="1" applyBorder="1" applyAlignment="1">
      <alignment horizontal="left"/>
    </xf>
    <xf numFmtId="0" fontId="33" fillId="0" borderId="0" xfId="42" applyFont="1" applyBorder="1" applyAlignment="1">
      <alignment horizontal="left"/>
    </xf>
    <xf numFmtId="180" fontId="5" fillId="0" borderId="0" xfId="42" applyNumberFormat="1" applyFont="1" applyAlignment="1">
      <alignment horizontal="left"/>
    </xf>
    <xf numFmtId="0" fontId="1" fillId="0" borderId="0" xfId="42" applyFont="1" applyAlignment="1">
      <alignment horizontal="left"/>
    </xf>
    <xf numFmtId="0" fontId="1" fillId="0" borderId="0" xfId="42" quotePrefix="1" applyFont="1" applyBorder="1" applyAlignment="1">
      <alignment horizontal="left"/>
    </xf>
    <xf numFmtId="9" fontId="95" fillId="9" borderId="10" xfId="0" applyNumberFormat="1" applyFont="1" applyFill="1" applyBorder="1" applyAlignment="1">
      <alignment horizontal="right" vertical="center"/>
    </xf>
    <xf numFmtId="0" fontId="8" fillId="0" borderId="31" xfId="1" applyFont="1" applyBorder="1" applyAlignment="1">
      <alignment horizontal="right"/>
    </xf>
    <xf numFmtId="0" fontId="0" fillId="10" borderId="0" xfId="0" applyFill="1"/>
    <xf numFmtId="0" fontId="20" fillId="3" borderId="18" xfId="0" applyFont="1" applyFill="1" applyBorder="1" applyAlignment="1">
      <alignment horizontal="right" vertical="center" wrapText="1" readingOrder="1"/>
    </xf>
    <xf numFmtId="0" fontId="30" fillId="3" borderId="0" xfId="5" applyFont="1" applyFill="1" applyAlignment="1">
      <alignment horizontal="left" indent="1"/>
    </xf>
    <xf numFmtId="0" fontId="25" fillId="3" borderId="0" xfId="0" applyFont="1" applyFill="1" applyAlignment="1">
      <alignment horizontal="left" indent="1"/>
    </xf>
    <xf numFmtId="10" fontId="1" fillId="3" borderId="0" xfId="0" applyNumberFormat="1" applyFont="1" applyFill="1"/>
    <xf numFmtId="0" fontId="1" fillId="3" borderId="0" xfId="0" applyFont="1" applyFill="1" applyAlignment="1">
      <alignment horizontal="right"/>
    </xf>
    <xf numFmtId="4" fontId="19" fillId="3" borderId="0" xfId="68" applyNumberFormat="1" applyFont="1" applyFill="1" applyAlignment="1" applyProtection="1">
      <alignment horizontal="right"/>
      <protection locked="0"/>
    </xf>
    <xf numFmtId="3" fontId="100" fillId="0" borderId="0" xfId="0" applyNumberFormat="1" applyFont="1" applyFill="1"/>
    <xf numFmtId="3" fontId="52" fillId="0" borderId="0" xfId="0" applyNumberFormat="1" applyFont="1"/>
    <xf numFmtId="0" fontId="6" fillId="0" borderId="0" xfId="95" applyFont="1"/>
    <xf numFmtId="0" fontId="1" fillId="0" borderId="0" xfId="95" applyFont="1"/>
    <xf numFmtId="3" fontId="6" fillId="0" borderId="0" xfId="95" applyNumberFormat="1" applyFont="1"/>
    <xf numFmtId="0" fontId="1" fillId="0" borderId="0" xfId="95" applyFont="1" applyBorder="1"/>
    <xf numFmtId="3" fontId="110" fillId="0" borderId="0" xfId="0" applyNumberFormat="1" applyFont="1"/>
    <xf numFmtId="3" fontId="1" fillId="0" borderId="0" xfId="95" applyNumberFormat="1" applyFont="1"/>
    <xf numFmtId="4" fontId="1" fillId="0" borderId="0" xfId="95" applyNumberFormat="1" applyFont="1"/>
    <xf numFmtId="3" fontId="1" fillId="0" borderId="20" xfId="95" applyNumberFormat="1" applyFont="1" applyBorder="1"/>
    <xf numFmtId="0" fontId="1" fillId="0" borderId="20" xfId="95" applyFont="1" applyBorder="1"/>
    <xf numFmtId="0" fontId="42" fillId="0" borderId="20" xfId="95" applyFont="1" applyBorder="1"/>
    <xf numFmtId="0" fontId="1" fillId="0" borderId="0" xfId="95" applyFont="1" applyAlignment="1">
      <alignment horizontal="right"/>
    </xf>
    <xf numFmtId="0" fontId="11" fillId="0" borderId="0" xfId="95" applyFont="1" applyAlignment="1">
      <alignment horizontal="right"/>
    </xf>
    <xf numFmtId="0" fontId="11" fillId="0" borderId="0" xfId="95" applyFont="1"/>
    <xf numFmtId="167" fontId="1" fillId="0" borderId="0" xfId="95" applyNumberFormat="1" applyFont="1"/>
    <xf numFmtId="167" fontId="11" fillId="0" borderId="0" xfId="95" applyNumberFormat="1" applyFont="1"/>
    <xf numFmtId="3" fontId="11" fillId="0" borderId="0" xfId="95" applyNumberFormat="1" applyFont="1" applyAlignment="1">
      <alignment horizontal="right" indent="1"/>
    </xf>
    <xf numFmtId="0" fontId="6" fillId="0" borderId="0" xfId="95" applyFont="1" applyAlignment="1">
      <alignment horizontal="right"/>
    </xf>
    <xf numFmtId="0" fontId="42" fillId="0" borderId="0" xfId="95" applyFont="1"/>
    <xf numFmtId="0" fontId="42" fillId="0" borderId="0" xfId="95" applyFont="1" applyAlignment="1">
      <alignment horizontal="right"/>
    </xf>
    <xf numFmtId="3" fontId="19" fillId="2" borderId="0" xfId="95" applyNumberFormat="1" applyFont="1" applyFill="1" applyAlignment="1">
      <alignment horizontal="right"/>
    </xf>
    <xf numFmtId="3" fontId="19" fillId="2" borderId="0" xfId="95" applyNumberFormat="1" applyFont="1" applyFill="1" applyAlignment="1">
      <alignment horizontal="left"/>
    </xf>
    <xf numFmtId="3" fontId="19" fillId="2" borderId="16" xfId="95" applyNumberFormat="1" applyFont="1" applyFill="1" applyBorder="1" applyAlignment="1">
      <alignment horizontal="right"/>
    </xf>
    <xf numFmtId="3" fontId="19" fillId="2" borderId="16" xfId="95" applyNumberFormat="1" applyFont="1" applyFill="1" applyBorder="1" applyAlignment="1">
      <alignment horizontal="left"/>
    </xf>
    <xf numFmtId="3" fontId="1" fillId="0" borderId="0" xfId="95" applyNumberFormat="1" applyFont="1" applyAlignment="1">
      <alignment horizontal="right" indent="1"/>
    </xf>
    <xf numFmtId="0" fontId="19" fillId="0" borderId="4" xfId="95" applyFont="1" applyBorder="1" applyAlignment="1">
      <alignment horizontal="left" indent="1"/>
    </xf>
    <xf numFmtId="3" fontId="1" fillId="0" borderId="3" xfId="95" applyNumberFormat="1" applyFont="1" applyBorder="1" applyAlignment="1">
      <alignment horizontal="right"/>
    </xf>
    <xf numFmtId="3" fontId="1" fillId="0" borderId="3" xfId="95" applyNumberFormat="1" applyFont="1" applyBorder="1" applyAlignment="1">
      <alignment horizontal="left"/>
    </xf>
    <xf numFmtId="3" fontId="1" fillId="0" borderId="0" xfId="95" applyNumberFormat="1" applyFont="1" applyAlignment="1">
      <alignment horizontal="right"/>
    </xf>
    <xf numFmtId="3" fontId="1" fillId="0" borderId="0" xfId="95" applyNumberFormat="1" applyFont="1" applyAlignment="1">
      <alignment horizontal="left"/>
    </xf>
    <xf numFmtId="0" fontId="13" fillId="0" borderId="0" xfId="95" applyFont="1"/>
    <xf numFmtId="0" fontId="19" fillId="2" borderId="0" xfId="95" applyFont="1" applyFill="1" applyAlignment="1">
      <alignment horizontal="left" vertical="center" indent="1"/>
    </xf>
    <xf numFmtId="0" fontId="1" fillId="0" borderId="3" xfId="95" applyFont="1" applyBorder="1" applyAlignment="1">
      <alignment horizontal="left" vertical="center" indent="1"/>
    </xf>
    <xf numFmtId="0" fontId="1" fillId="0" borderId="0" xfId="95" applyFont="1" applyAlignment="1">
      <alignment horizontal="left" vertical="center" indent="1"/>
    </xf>
    <xf numFmtId="0" fontId="19" fillId="0" borderId="4" xfId="95" applyFont="1" applyBorder="1" applyAlignment="1">
      <alignment horizontal="right"/>
    </xf>
    <xf numFmtId="0" fontId="1" fillId="0" borderId="0" xfId="95" applyFont="1" applyFill="1" applyAlignment="1">
      <alignment horizontal="left" vertical="center" indent="1"/>
    </xf>
    <xf numFmtId="0" fontId="19" fillId="0" borderId="4" xfId="95" applyFont="1" applyFill="1" applyBorder="1" applyAlignment="1">
      <alignment horizontal="left" indent="1"/>
    </xf>
    <xf numFmtId="0" fontId="1" fillId="0" borderId="0" xfId="95" applyFont="1" applyFill="1" applyAlignment="1">
      <alignment horizontal="left" indent="1"/>
    </xf>
    <xf numFmtId="0" fontId="19" fillId="0" borderId="0" xfId="95" applyFont="1"/>
    <xf numFmtId="0" fontId="9" fillId="0" borderId="0" xfId="95" applyFont="1"/>
    <xf numFmtId="3" fontId="9" fillId="2" borderId="0" xfId="95" applyNumberFormat="1" applyFont="1" applyFill="1" applyAlignment="1">
      <alignment horizontal="right"/>
    </xf>
    <xf numFmtId="3" fontId="6" fillId="0" borderId="0" xfId="95" applyNumberFormat="1" applyFont="1" applyAlignment="1">
      <alignment horizontal="right"/>
    </xf>
    <xf numFmtId="3" fontId="6" fillId="0" borderId="0" xfId="95" applyNumberFormat="1" applyFont="1" applyAlignment="1">
      <alignment horizontal="left"/>
    </xf>
    <xf numFmtId="0" fontId="19" fillId="0" borderId="4" xfId="95" applyFont="1" applyBorder="1" applyAlignment="1">
      <alignment horizontal="left"/>
    </xf>
    <xf numFmtId="3" fontId="9" fillId="2" borderId="16" xfId="95" applyNumberFormat="1" applyFont="1" applyFill="1" applyBorder="1" applyAlignment="1">
      <alignment horizontal="right"/>
    </xf>
    <xf numFmtId="3" fontId="11" fillId="0" borderId="0" xfId="95" applyNumberFormat="1" applyFont="1" applyAlignment="1">
      <alignment horizontal="right"/>
    </xf>
    <xf numFmtId="3" fontId="6" fillId="0" borderId="3" xfId="95" applyNumberFormat="1" applyFont="1" applyBorder="1" applyAlignment="1">
      <alignment horizontal="right"/>
    </xf>
    <xf numFmtId="3" fontId="19" fillId="0" borderId="0" xfId="95" applyNumberFormat="1" applyFont="1"/>
    <xf numFmtId="3" fontId="9" fillId="7" borderId="33" xfId="90" applyNumberFormat="1" applyFont="1" applyFill="1" applyBorder="1" applyAlignment="1" applyProtection="1">
      <alignment horizontal="right"/>
      <protection hidden="1"/>
    </xf>
    <xf numFmtId="0" fontId="3" fillId="0" borderId="29" xfId="72" applyFont="1" applyBorder="1"/>
    <xf numFmtId="0" fontId="3" fillId="0" borderId="33" xfId="72" applyFont="1" applyBorder="1"/>
    <xf numFmtId="0" fontId="1" fillId="0" borderId="0" xfId="72" applyFont="1" applyAlignment="1">
      <alignment horizontal="left" vertical="center"/>
    </xf>
    <xf numFmtId="0" fontId="1" fillId="0" borderId="39" xfId="72" applyFont="1" applyBorder="1" applyAlignment="1">
      <alignment horizontal="left" vertical="center"/>
    </xf>
    <xf numFmtId="0" fontId="19" fillId="0" borderId="0" xfId="72" applyFont="1" applyAlignment="1">
      <alignment vertical="center"/>
    </xf>
    <xf numFmtId="2" fontId="19" fillId="0" borderId="0" xfId="72" applyNumberFormat="1" applyFont="1" applyAlignment="1">
      <alignment vertical="center"/>
    </xf>
    <xf numFmtId="0" fontId="1" fillId="0" borderId="0" xfId="72" applyFont="1" applyAlignment="1">
      <alignment horizontal="left" vertical="center" wrapText="1"/>
    </xf>
    <xf numFmtId="0" fontId="3" fillId="0" borderId="35" xfId="72" applyFont="1" applyBorder="1"/>
    <xf numFmtId="0" fontId="3" fillId="0" borderId="40" xfId="72" applyFont="1" applyBorder="1"/>
    <xf numFmtId="3" fontId="11" fillId="0" borderId="0" xfId="72" applyNumberFormat="1" applyFont="1" applyAlignment="1">
      <alignment horizontal="right"/>
    </xf>
    <xf numFmtId="0" fontId="1" fillId="0" borderId="0" xfId="72" applyFont="1"/>
    <xf numFmtId="0" fontId="6" fillId="3" borderId="0" xfId="13" applyFont="1" applyFill="1" applyAlignment="1">
      <alignment vertical="center"/>
    </xf>
    <xf numFmtId="16" fontId="6" fillId="3" borderId="0" xfId="13" quotePrefix="1" applyNumberFormat="1" applyFont="1" applyFill="1" applyAlignment="1">
      <alignment horizontal="right" vertical="center"/>
    </xf>
    <xf numFmtId="0" fontId="6" fillId="3" borderId="10" xfId="13" applyFont="1" applyFill="1" applyBorder="1" applyAlignment="1">
      <alignment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3" fontId="6" fillId="3" borderId="26" xfId="13" applyNumberFormat="1" applyFont="1" applyFill="1" applyBorder="1" applyAlignment="1">
      <alignment vertical="center"/>
    </xf>
    <xf numFmtId="3" fontId="6" fillId="3" borderId="26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2" borderId="10" xfId="13" applyNumberFormat="1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horizontal="right" vertical="center"/>
    </xf>
    <xf numFmtId="0" fontId="113" fillId="3" borderId="10" xfId="13" applyFont="1" applyFill="1" applyBorder="1" applyAlignment="1">
      <alignment horizontal="right" vertical="center"/>
    </xf>
    <xf numFmtId="0" fontId="6" fillId="3" borderId="26" xfId="13" applyFont="1" applyFill="1" applyBorder="1" applyAlignment="1">
      <alignment vertical="center"/>
    </xf>
    <xf numFmtId="16" fontId="113" fillId="3" borderId="26" xfId="13" quotePrefix="1" applyNumberFormat="1" applyFont="1" applyFill="1" applyBorder="1" applyAlignment="1">
      <alignment vertical="center"/>
    </xf>
    <xf numFmtId="0" fontId="6" fillId="3" borderId="26" xfId="13" applyFont="1" applyFill="1" applyBorder="1" applyAlignment="1"/>
    <xf numFmtId="3" fontId="6" fillId="3" borderId="26" xfId="13" applyNumberFormat="1" applyFont="1" applyFill="1" applyBorder="1" applyAlignment="1">
      <alignment horizontal="right"/>
    </xf>
    <xf numFmtId="3" fontId="11" fillId="3" borderId="26" xfId="13" applyNumberFormat="1" applyFont="1" applyFill="1" applyBorder="1" applyAlignment="1">
      <alignment horizontal="right"/>
    </xf>
    <xf numFmtId="0" fontId="9" fillId="3" borderId="26" xfId="13" applyFont="1" applyFill="1" applyBorder="1" applyAlignment="1">
      <alignment horizontal="left" vertical="center"/>
    </xf>
    <xf numFmtId="3" fontId="9" fillId="3" borderId="26" xfId="13" applyNumberFormat="1" applyFont="1" applyFill="1" applyBorder="1" applyAlignment="1">
      <alignment horizontal="right" vertical="center"/>
    </xf>
    <xf numFmtId="0" fontId="9" fillId="3" borderId="26" xfId="13" applyFont="1" applyFill="1" applyBorder="1" applyAlignment="1">
      <alignment vertical="center"/>
    </xf>
    <xf numFmtId="0" fontId="36" fillId="3" borderId="10" xfId="13" applyFont="1" applyFill="1" applyBorder="1" applyAlignment="1">
      <alignment horizontal="right" vertical="center"/>
    </xf>
    <xf numFmtId="0" fontId="9" fillId="2" borderId="26" xfId="13" applyFont="1" applyFill="1" applyBorder="1" applyAlignment="1">
      <alignment vertical="center"/>
    </xf>
    <xf numFmtId="3" fontId="9" fillId="2" borderId="26" xfId="13" applyNumberFormat="1" applyFont="1" applyFill="1" applyBorder="1" applyAlignment="1">
      <alignment horizontal="right" vertical="center"/>
    </xf>
    <xf numFmtId="0" fontId="6" fillId="3" borderId="0" xfId="13" applyFont="1" applyFill="1" applyAlignment="1">
      <alignment horizontal="right" vertical="center"/>
    </xf>
    <xf numFmtId="3" fontId="9" fillId="3" borderId="26" xfId="13" applyNumberFormat="1" applyFont="1" applyFill="1" applyBorder="1" applyAlignment="1">
      <alignment vertical="center"/>
    </xf>
    <xf numFmtId="0" fontId="9" fillId="3" borderId="10" xfId="13" applyFont="1" applyFill="1" applyBorder="1" applyAlignment="1">
      <alignment horizontal="left" vertical="center"/>
    </xf>
    <xf numFmtId="0" fontId="36" fillId="3" borderId="10" xfId="13" applyFont="1" applyFill="1" applyBorder="1" applyAlignment="1">
      <alignment horizontal="right"/>
    </xf>
    <xf numFmtId="0" fontId="6" fillId="3" borderId="0" xfId="41" applyFont="1" applyFill="1" applyAlignment="1">
      <alignment vertical="center"/>
    </xf>
    <xf numFmtId="0" fontId="9" fillId="3" borderId="0" xfId="13" applyFont="1" applyFill="1" applyAlignment="1">
      <alignment vertical="center"/>
    </xf>
    <xf numFmtId="0" fontId="36" fillId="3" borderId="10" xfId="13" quotePrefix="1" applyFont="1" applyFill="1" applyBorder="1" applyAlignment="1">
      <alignment horizontal="right" vertical="center"/>
    </xf>
    <xf numFmtId="3" fontId="6" fillId="2" borderId="26" xfId="13" applyNumberFormat="1" applyFont="1" applyFill="1" applyBorder="1" applyAlignment="1">
      <alignment horizontal="right" vertical="center"/>
    </xf>
    <xf numFmtId="0" fontId="6" fillId="2" borderId="0" xfId="13" applyFont="1" applyFill="1" applyAlignment="1">
      <alignment vertical="center"/>
    </xf>
    <xf numFmtId="0" fontId="6" fillId="2" borderId="10" xfId="13" applyFont="1" applyFill="1" applyBorder="1" applyAlignment="1">
      <alignment vertical="center"/>
    </xf>
    <xf numFmtId="3" fontId="6" fillId="2" borderId="10" xfId="13" applyNumberFormat="1" applyFont="1" applyFill="1" applyBorder="1" applyAlignment="1">
      <alignment horizontal="right" vertical="center"/>
    </xf>
    <xf numFmtId="0" fontId="1" fillId="0" borderId="0" xfId="88"/>
    <xf numFmtId="0" fontId="19" fillId="0" borderId="4" xfId="4" applyFont="1" applyBorder="1" applyAlignment="1">
      <alignment vertical="center"/>
    </xf>
    <xf numFmtId="3" fontId="6" fillId="3" borderId="0" xfId="12" applyNumberFormat="1" applyFont="1" applyFill="1" applyAlignment="1">
      <alignment horizontal="right" vertical="center"/>
    </xf>
    <xf numFmtId="3" fontId="6" fillId="3" borderId="3" xfId="12" applyNumberFormat="1" applyFont="1" applyFill="1" applyBorder="1" applyAlignment="1">
      <alignment horizontal="right" vertical="center"/>
    </xf>
    <xf numFmtId="3" fontId="9" fillId="3" borderId="16" xfId="12" applyNumberFormat="1" applyFont="1" applyFill="1" applyBorder="1" applyAlignment="1">
      <alignment horizontal="right" vertical="center"/>
    </xf>
    <xf numFmtId="3" fontId="9" fillId="3" borderId="1" xfId="12" applyNumberFormat="1" applyFont="1" applyFill="1" applyBorder="1" applyAlignment="1">
      <alignment horizontal="right" vertical="center"/>
    </xf>
    <xf numFmtId="3" fontId="6" fillId="3" borderId="10" xfId="12" applyNumberFormat="1" applyFont="1" applyFill="1" applyBorder="1" applyAlignment="1">
      <alignment horizontal="right" vertical="center"/>
    </xf>
    <xf numFmtId="0" fontId="6" fillId="3" borderId="3" xfId="13" applyFont="1" applyFill="1" applyBorder="1" applyAlignment="1">
      <alignment horizontal="right" vertical="center"/>
    </xf>
    <xf numFmtId="0" fontId="6" fillId="3" borderId="26" xfId="12" applyFont="1" applyFill="1" applyBorder="1" applyAlignment="1">
      <alignment horizontal="right" vertical="center"/>
    </xf>
    <xf numFmtId="0" fontId="11" fillId="3" borderId="26" xfId="12" applyFont="1" applyFill="1" applyBorder="1" applyAlignment="1">
      <alignment horizontal="right" vertical="center"/>
    </xf>
    <xf numFmtId="0" fontId="6" fillId="3" borderId="3" xfId="12" applyFont="1" applyFill="1" applyBorder="1" applyAlignment="1">
      <alignment horizontal="right" vertical="center" wrapText="1"/>
    </xf>
    <xf numFmtId="0" fontId="1" fillId="5" borderId="0" xfId="0" applyFont="1" applyFill="1" applyAlignment="1">
      <alignment vertical="center"/>
    </xf>
    <xf numFmtId="4" fontId="9" fillId="3" borderId="0" xfId="68" applyNumberFormat="1" applyFont="1" applyFill="1" applyAlignment="1" applyProtection="1">
      <alignment horizontal="right"/>
      <protection locked="0"/>
    </xf>
    <xf numFmtId="0" fontId="54" fillId="0" borderId="0" xfId="27" applyFont="1" applyAlignment="1">
      <alignment vertical="center"/>
    </xf>
    <xf numFmtId="0" fontId="25" fillId="0" borderId="0" xfId="27" applyFont="1" applyAlignment="1">
      <alignment horizontal="right" vertical="center" indent="1"/>
    </xf>
    <xf numFmtId="0" fontId="19" fillId="0" borderId="0" xfId="42" applyFont="1"/>
    <xf numFmtId="0" fontId="88" fillId="0" borderId="0" xfId="67" applyFont="1"/>
    <xf numFmtId="165" fontId="1" fillId="3" borderId="0" xfId="0" applyNumberFormat="1" applyFont="1" applyFill="1" applyProtection="1">
      <protection locked="0"/>
    </xf>
    <xf numFmtId="0" fontId="8" fillId="3" borderId="31" xfId="8" applyFont="1" applyFill="1" applyBorder="1" applyAlignment="1" applyProtection="1">
      <alignment horizontal="right" wrapText="1"/>
      <protection hidden="1"/>
    </xf>
    <xf numFmtId="3" fontId="91" fillId="0" borderId="0" xfId="0" applyNumberFormat="1" applyFont="1"/>
    <xf numFmtId="3" fontId="51" fillId="0" borderId="0" xfId="95" applyNumberFormat="1" applyFont="1" applyAlignment="1">
      <alignment horizontal="center" vertical="center"/>
    </xf>
    <xf numFmtId="3" fontId="115" fillId="0" borderId="0" xfId="0" applyNumberFormat="1" applyFont="1" applyAlignment="1">
      <alignment horizontal="right"/>
    </xf>
    <xf numFmtId="3" fontId="116" fillId="0" borderId="0" xfId="0" applyNumberFormat="1" applyFont="1" applyAlignment="1">
      <alignment horizontal="left"/>
    </xf>
    <xf numFmtId="3" fontId="59" fillId="0" borderId="0" xfId="95" applyNumberFormat="1" applyFont="1"/>
    <xf numFmtId="3" fontId="11" fillId="0" borderId="0" xfId="95" applyNumberFormat="1" applyFont="1"/>
    <xf numFmtId="3" fontId="6" fillId="0" borderId="0" xfId="95" applyNumberFormat="1" applyFont="1" applyAlignment="1">
      <alignment horizontal="right" indent="1"/>
    </xf>
    <xf numFmtId="3" fontId="29" fillId="0" borderId="20" xfId="95" applyNumberFormat="1" applyFont="1" applyBorder="1" applyAlignment="1">
      <alignment horizontal="right"/>
    </xf>
    <xf numFmtId="3" fontId="29" fillId="0" borderId="0" xfId="95" applyNumberFormat="1" applyFont="1" applyAlignment="1">
      <alignment horizontal="right"/>
    </xf>
    <xf numFmtId="3" fontId="52" fillId="0" borderId="0" xfId="95" applyNumberFormat="1" applyFont="1"/>
    <xf numFmtId="3" fontId="9" fillId="2" borderId="26" xfId="5" applyNumberFormat="1" applyFont="1" applyFill="1" applyBorder="1" applyAlignment="1" applyProtection="1">
      <alignment horizontal="right"/>
      <protection locked="0"/>
    </xf>
    <xf numFmtId="3" fontId="6" fillId="2" borderId="10" xfId="5" applyNumberFormat="1" applyFont="1" applyFill="1" applyBorder="1" applyAlignment="1" applyProtection="1">
      <alignment horizontal="right"/>
      <protection locked="0"/>
    </xf>
    <xf numFmtId="3" fontId="6" fillId="2" borderId="10" xfId="38" applyNumberFormat="1" applyFont="1" applyFill="1" applyBorder="1" applyAlignment="1" applyProtection="1">
      <alignment horizontal="left" wrapText="1"/>
      <protection locked="0"/>
    </xf>
    <xf numFmtId="3" fontId="1" fillId="2" borderId="0" xfId="95" applyNumberFormat="1" applyFont="1" applyFill="1"/>
    <xf numFmtId="0" fontId="1" fillId="2" borderId="0" xfId="95" applyFont="1" applyFill="1"/>
    <xf numFmtId="1" fontId="0" fillId="0" borderId="0" xfId="0" applyNumberFormat="1"/>
    <xf numFmtId="0" fontId="52" fillId="0" borderId="0" xfId="95" applyFont="1"/>
    <xf numFmtId="0" fontId="91" fillId="0" borderId="0" xfId="0" applyFont="1"/>
    <xf numFmtId="0" fontId="109" fillId="0" borderId="0" xfId="95" applyFont="1"/>
    <xf numFmtId="0" fontId="1" fillId="0" borderId="0" xfId="95" applyFont="1" applyAlignment="1">
      <alignment horizontal="left" indent="1"/>
    </xf>
    <xf numFmtId="0" fontId="1" fillId="0" borderId="0" xfId="95" applyFont="1" applyAlignment="1">
      <alignment horizontal="right" indent="1"/>
    </xf>
    <xf numFmtId="0" fontId="1" fillId="0" borderId="0" xfId="1" applyFont="1" applyAlignment="1">
      <alignment horizontal="center" vertical="center"/>
    </xf>
    <xf numFmtId="3" fontId="9" fillId="2" borderId="10" xfId="13" applyNumberFormat="1" applyFont="1" applyFill="1" applyBorder="1" applyAlignment="1">
      <alignment horizontal="right"/>
    </xf>
    <xf numFmtId="0" fontId="51" fillId="3" borderId="0" xfId="0" applyFont="1" applyFill="1"/>
    <xf numFmtId="0" fontId="22" fillId="0" borderId="0" xfId="61" applyFont="1"/>
    <xf numFmtId="3" fontId="19" fillId="2" borderId="66" xfId="4" applyNumberFormat="1" applyFont="1" applyFill="1" applyBorder="1" applyAlignment="1">
      <alignment horizontal="right" vertical="center"/>
    </xf>
    <xf numFmtId="0" fontId="19" fillId="0" borderId="4" xfId="95" applyFont="1" applyBorder="1" applyAlignment="1">
      <alignment horizontal="right" wrapText="1"/>
    </xf>
    <xf numFmtId="167" fontId="19" fillId="7" borderId="0" xfId="43" applyNumberFormat="1" applyFont="1" applyFill="1" applyAlignment="1">
      <alignment horizontal="center" vertical="center"/>
    </xf>
    <xf numFmtId="167" fontId="1" fillId="0" borderId="0" xfId="43" applyNumberFormat="1" applyFont="1" applyAlignment="1">
      <alignment horizontal="center" vertical="center"/>
    </xf>
    <xf numFmtId="167" fontId="1" fillId="0" borderId="29" xfId="43" applyNumberFormat="1" applyFont="1" applyBorder="1" applyAlignment="1">
      <alignment horizontal="center" vertical="center"/>
    </xf>
    <xf numFmtId="9" fontId="1" fillId="0" borderId="0" xfId="43" applyNumberFormat="1" applyFont="1" applyFill="1" applyBorder="1" applyAlignment="1">
      <alignment horizontal="right" vertical="center" indent="1"/>
    </xf>
    <xf numFmtId="9" fontId="1" fillId="0" borderId="3" xfId="43" applyNumberFormat="1" applyFont="1" applyFill="1" applyBorder="1" applyAlignment="1">
      <alignment horizontal="right" vertical="center" indent="1"/>
    </xf>
    <xf numFmtId="9" fontId="1" fillId="0" borderId="0" xfId="68" applyFont="1" applyFill="1" applyBorder="1" applyAlignment="1">
      <alignment horizontal="right" vertical="center" indent="1"/>
    </xf>
    <xf numFmtId="9" fontId="1" fillId="0" borderId="3" xfId="68" applyFont="1" applyFill="1" applyBorder="1" applyAlignment="1">
      <alignment horizontal="right" vertical="center" indent="1"/>
    </xf>
    <xf numFmtId="9" fontId="1" fillId="0" borderId="0" xfId="43" applyNumberFormat="1" applyFont="1" applyAlignment="1">
      <alignment horizontal="center" vertical="center"/>
    </xf>
    <xf numFmtId="9" fontId="1" fillId="0" borderId="29" xfId="43" applyNumberFormat="1" applyFont="1" applyBorder="1" applyAlignment="1">
      <alignment horizontal="center" vertical="center"/>
    </xf>
    <xf numFmtId="9" fontId="19" fillId="7" borderId="0" xfId="43" applyNumberFormat="1" applyFont="1" applyFill="1" applyAlignment="1">
      <alignment horizontal="center" vertical="center"/>
    </xf>
    <xf numFmtId="9" fontId="1" fillId="0" borderId="0" xfId="68" applyFont="1" applyAlignment="1">
      <alignment horizontal="center" vertical="center"/>
    </xf>
    <xf numFmtId="9" fontId="1" fillId="0" borderId="3" xfId="68" applyFont="1" applyBorder="1" applyAlignment="1">
      <alignment horizontal="center" vertical="center"/>
    </xf>
    <xf numFmtId="167" fontId="1" fillId="0" borderId="3" xfId="43" applyNumberFormat="1" applyFont="1" applyBorder="1" applyAlignment="1">
      <alignment horizontal="center" vertical="center"/>
    </xf>
    <xf numFmtId="49" fontId="5" fillId="0" borderId="0" xfId="42" applyNumberFormat="1" applyFont="1" applyAlignment="1"/>
    <xf numFmtId="0" fontId="5" fillId="0" borderId="0" xfId="42" applyFont="1" applyAlignment="1"/>
    <xf numFmtId="49" fontId="1" fillId="0" borderId="0" xfId="42" applyNumberFormat="1" applyFont="1" applyAlignment="1"/>
    <xf numFmtId="49" fontId="2" fillId="0" borderId="0" xfId="42" applyNumberFormat="1" applyFont="1" applyAlignment="1"/>
    <xf numFmtId="0" fontId="25" fillId="0" borderId="0" xfId="4" applyFont="1" applyAlignment="1">
      <alignment horizontal="left"/>
    </xf>
    <xf numFmtId="3" fontId="9" fillId="2" borderId="0" xfId="4" applyNumberFormat="1" applyFont="1" applyFill="1" applyAlignment="1">
      <alignment horizontal="right" vertical="center"/>
    </xf>
    <xf numFmtId="0" fontId="19" fillId="2" borderId="66" xfId="4" applyFont="1" applyFill="1" applyBorder="1" applyAlignment="1">
      <alignment vertical="center"/>
    </xf>
    <xf numFmtId="3" fontId="9" fillId="2" borderId="66" xfId="4" applyNumberFormat="1" applyFont="1" applyFill="1" applyBorder="1" applyAlignment="1">
      <alignment horizontal="right" vertical="center"/>
    </xf>
    <xf numFmtId="0" fontId="9" fillId="3" borderId="16" xfId="12" applyFont="1" applyFill="1" applyBorder="1" applyAlignment="1">
      <alignment horizontal="left" vertical="center" wrapText="1"/>
    </xf>
    <xf numFmtId="0" fontId="49" fillId="3" borderId="16" xfId="12" applyFont="1" applyFill="1" applyBorder="1" applyAlignment="1">
      <alignment horizontal="left"/>
    </xf>
    <xf numFmtId="0" fontId="9" fillId="3" borderId="16" xfId="12" applyFont="1" applyFill="1" applyBorder="1" applyAlignment="1">
      <alignment vertical="center" wrapText="1"/>
    </xf>
    <xf numFmtId="0" fontId="9" fillId="3" borderId="16" xfId="12" applyFont="1" applyFill="1" applyBorder="1" applyAlignment="1">
      <alignment vertical="center"/>
    </xf>
    <xf numFmtId="0" fontId="9" fillId="3" borderId="16" xfId="12" applyFont="1" applyFill="1" applyBorder="1" applyAlignment="1">
      <alignment horizontal="left" vertical="center"/>
    </xf>
    <xf numFmtId="0" fontId="13" fillId="0" borderId="0" xfId="43" applyFont="1" applyBorder="1" applyAlignment="1"/>
    <xf numFmtId="0" fontId="17" fillId="0" borderId="0" xfId="43" applyFont="1" applyBorder="1" applyAlignment="1">
      <alignment vertical="center"/>
    </xf>
    <xf numFmtId="0" fontId="17" fillId="0" borderId="3" xfId="43" applyFont="1" applyBorder="1" applyAlignment="1">
      <alignment vertical="center"/>
    </xf>
    <xf numFmtId="166" fontId="6" fillId="0" borderId="35" xfId="90" applyNumberFormat="1" applyFont="1" applyBorder="1" applyAlignment="1" applyProtection="1">
      <alignment horizontal="right"/>
      <protection hidden="1"/>
    </xf>
    <xf numFmtId="166" fontId="6" fillId="0" borderId="0" xfId="90" applyNumberFormat="1" applyFont="1" applyAlignment="1" applyProtection="1">
      <alignment horizontal="right"/>
      <protection hidden="1"/>
    </xf>
    <xf numFmtId="0" fontId="6" fillId="0" borderId="0" xfId="90" applyFont="1" applyAlignment="1" applyProtection="1">
      <alignment vertical="center"/>
      <protection hidden="1"/>
    </xf>
    <xf numFmtId="9" fontId="6" fillId="0" borderId="47" xfId="93" applyFont="1" applyBorder="1" applyAlignment="1" applyProtection="1">
      <alignment horizontal="right"/>
      <protection hidden="1"/>
    </xf>
    <xf numFmtId="9" fontId="6" fillId="0" borderId="47" xfId="91" applyFont="1" applyBorder="1" applyAlignment="1" applyProtection="1">
      <alignment horizontal="right"/>
      <protection hidden="1"/>
    </xf>
    <xf numFmtId="9" fontId="6" fillId="0" borderId="36" xfId="91" applyFont="1" applyBorder="1" applyAlignment="1" applyProtection="1">
      <alignment horizontal="right"/>
      <protection hidden="1"/>
    </xf>
    <xf numFmtId="9" fontId="6" fillId="0" borderId="37" xfId="91" applyFont="1" applyBorder="1" applyAlignment="1" applyProtection="1">
      <alignment horizontal="right"/>
      <protection hidden="1"/>
    </xf>
    <xf numFmtId="166" fontId="6" fillId="0" borderId="36" xfId="90" applyNumberFormat="1" applyFont="1" applyBorder="1" applyAlignment="1" applyProtection="1">
      <alignment horizontal="right"/>
      <protection hidden="1"/>
    </xf>
    <xf numFmtId="166" fontId="6" fillId="0" borderId="33" xfId="90" applyNumberFormat="1" applyFont="1" applyBorder="1" applyAlignment="1" applyProtection="1">
      <alignment horizontal="right"/>
      <protection hidden="1"/>
    </xf>
    <xf numFmtId="0" fontId="6" fillId="0" borderId="33" xfId="90" applyFont="1" applyBorder="1" applyAlignment="1" applyProtection="1">
      <alignment vertical="center"/>
      <protection hidden="1"/>
    </xf>
    <xf numFmtId="0" fontId="9" fillId="0" borderId="46" xfId="90" applyFont="1" applyBorder="1" applyAlignment="1" applyProtection="1">
      <alignment horizontal="right" vertical="center" wrapText="1"/>
      <protection hidden="1"/>
    </xf>
    <xf numFmtId="2" fontId="9" fillId="0" borderId="38" xfId="90" applyNumberFormat="1" applyFont="1" applyBorder="1" applyAlignment="1" applyProtection="1">
      <alignment horizontal="right" vertical="center" wrapText="1"/>
      <protection hidden="1"/>
    </xf>
    <xf numFmtId="0" fontId="9" fillId="0" borderId="35" xfId="90" applyFont="1" applyBorder="1" applyAlignment="1" applyProtection="1">
      <alignment vertical="center"/>
      <protection hidden="1"/>
    </xf>
    <xf numFmtId="0" fontId="9" fillId="0" borderId="0" xfId="90" applyFont="1" applyAlignment="1" applyProtection="1">
      <alignment vertical="center"/>
      <protection hidden="1"/>
    </xf>
    <xf numFmtId="0" fontId="6" fillId="0" borderId="34" xfId="90" applyFont="1" applyBorder="1" applyAlignment="1" applyProtection="1">
      <alignment horizontal="right" vertical="center" wrapText="1"/>
      <protection hidden="1"/>
    </xf>
    <xf numFmtId="3" fontId="6" fillId="0" borderId="0" xfId="90" applyNumberFormat="1" applyFont="1" applyAlignment="1" applyProtection="1">
      <alignment horizontal="right"/>
      <protection hidden="1"/>
    </xf>
    <xf numFmtId="3" fontId="6" fillId="0" borderId="35" xfId="90" applyNumberFormat="1" applyFont="1" applyBorder="1" applyAlignment="1" applyProtection="1">
      <alignment horizontal="right"/>
      <protection hidden="1"/>
    </xf>
    <xf numFmtId="3" fontId="6" fillId="0" borderId="36" xfId="90" applyNumberFormat="1" applyFont="1" applyBorder="1" applyAlignment="1" applyProtection="1">
      <alignment horizontal="right"/>
      <protection hidden="1"/>
    </xf>
    <xf numFmtId="3" fontId="6" fillId="0" borderId="33" xfId="90" applyNumberFormat="1" applyFont="1" applyBorder="1" applyAlignment="1" applyProtection="1">
      <alignment horizontal="right"/>
      <protection hidden="1"/>
    </xf>
    <xf numFmtId="9" fontId="6" fillId="0" borderId="34" xfId="91" quotePrefix="1" applyFont="1" applyBorder="1" applyAlignment="1" applyProtection="1">
      <alignment horizontal="right"/>
      <protection hidden="1"/>
    </xf>
    <xf numFmtId="9" fontId="6" fillId="0" borderId="34" xfId="91" applyFont="1" applyBorder="1" applyAlignment="1" applyProtection="1">
      <alignment horizontal="right"/>
      <protection hidden="1"/>
    </xf>
    <xf numFmtId="3" fontId="6" fillId="0" borderId="0" xfId="34" applyNumberFormat="1" applyFont="1"/>
    <xf numFmtId="3" fontId="9" fillId="0" borderId="16" xfId="34" applyNumberFormat="1" applyFont="1" applyBorder="1"/>
    <xf numFmtId="165" fontId="6" fillId="0" borderId="0" xfId="34" applyNumberFormat="1" applyFont="1"/>
    <xf numFmtId="0" fontId="6" fillId="0" borderId="0" xfId="0" applyFont="1" applyAlignment="1">
      <alignment vertical="center"/>
    </xf>
    <xf numFmtId="0" fontId="6" fillId="0" borderId="0" xfId="0" applyFont="1"/>
    <xf numFmtId="0" fontId="6" fillId="0" borderId="0" xfId="4" applyFont="1"/>
    <xf numFmtId="0" fontId="1" fillId="0" borderId="0" xfId="42" applyFont="1" applyAlignment="1">
      <alignment horizontal="left" vertical="center" wrapText="1"/>
    </xf>
    <xf numFmtId="0" fontId="1" fillId="0" borderId="0" xfId="42" applyFont="1" applyAlignment="1">
      <alignment vertical="center"/>
    </xf>
    <xf numFmtId="9" fontId="14" fillId="0" borderId="0" xfId="3" applyFont="1" applyAlignment="1">
      <alignment vertical="center"/>
    </xf>
    <xf numFmtId="0" fontId="12" fillId="0" borderId="0" xfId="42" applyFont="1"/>
    <xf numFmtId="0" fontId="14" fillId="0" borderId="0" xfId="42" applyFont="1" applyAlignment="1">
      <alignment vertical="center"/>
    </xf>
    <xf numFmtId="0" fontId="12" fillId="0" borderId="0" xfId="42" applyFont="1" applyAlignment="1">
      <alignment vertical="top"/>
    </xf>
    <xf numFmtId="3" fontId="13" fillId="0" borderId="0" xfId="36" applyNumberFormat="1" applyFont="1" applyAlignment="1">
      <alignment horizontal="left"/>
    </xf>
    <xf numFmtId="3" fontId="15" fillId="0" borderId="0" xfId="36" applyNumberFormat="1" applyFont="1" applyAlignment="1">
      <alignment horizontal="left"/>
    </xf>
    <xf numFmtId="167" fontId="19" fillId="0" borderId="0" xfId="42" applyNumberFormat="1" applyFont="1" applyAlignment="1">
      <alignment horizontal="right" vertical="center" indent="1"/>
    </xf>
    <xf numFmtId="172" fontId="19" fillId="0" borderId="0" xfId="50" applyNumberFormat="1" applyFont="1" applyAlignment="1">
      <alignment horizontal="right" vertical="center"/>
    </xf>
    <xf numFmtId="167" fontId="19" fillId="0" borderId="0" xfId="42" applyNumberFormat="1" applyFont="1" applyAlignment="1">
      <alignment horizontal="right" vertical="center"/>
    </xf>
    <xf numFmtId="172" fontId="1" fillId="0" borderId="0" xfId="50" applyNumberFormat="1" applyFont="1" applyAlignment="1">
      <alignment horizontal="center" vertical="center"/>
    </xf>
    <xf numFmtId="0" fontId="1" fillId="0" borderId="0" xfId="42" applyFont="1" applyAlignment="1">
      <alignment horizontal="left" vertical="center" wrapText="1" indent="1"/>
    </xf>
    <xf numFmtId="167" fontId="1" fillId="0" borderId="0" xfId="42" applyNumberFormat="1" applyFont="1" applyAlignment="1">
      <alignment horizontal="center" vertical="center"/>
    </xf>
    <xf numFmtId="0" fontId="1" fillId="0" borderId="0" xfId="42" applyFont="1" applyAlignment="1">
      <alignment horizontal="left" vertical="center" indent="1"/>
    </xf>
    <xf numFmtId="175" fontId="1" fillId="0" borderId="0" xfId="50" applyNumberFormat="1" applyFont="1" applyAlignment="1">
      <alignment horizontal="right" vertical="center" indent="1"/>
    </xf>
    <xf numFmtId="167" fontId="1" fillId="0" borderId="0" xfId="50" applyNumberFormat="1" applyFont="1" applyAlignment="1">
      <alignment horizontal="center" vertical="center"/>
    </xf>
    <xf numFmtId="0" fontId="20" fillId="0" borderId="0" xfId="42" applyFont="1" applyAlignment="1">
      <alignment horizontal="left" vertical="center" wrapText="1" indent="1" readingOrder="1"/>
    </xf>
    <xf numFmtId="0" fontId="59" fillId="0" borderId="0" xfId="42" applyFont="1" applyAlignment="1">
      <alignment vertical="center"/>
    </xf>
    <xf numFmtId="0" fontId="20" fillId="0" borderId="0" xfId="42" applyFont="1" applyAlignment="1">
      <alignment horizontal="center" vertical="center" wrapText="1" readingOrder="1"/>
    </xf>
    <xf numFmtId="0" fontId="20" fillId="0" borderId="0" xfId="42" applyFont="1" applyAlignment="1">
      <alignment vertical="center" readingOrder="1"/>
    </xf>
    <xf numFmtId="0" fontId="1" fillId="0" borderId="0" xfId="42" applyFont="1" applyAlignment="1">
      <alignment horizontal="left" vertical="top" wrapText="1"/>
    </xf>
    <xf numFmtId="0" fontId="1" fillId="0" borderId="0" xfId="42" applyFont="1" applyAlignment="1">
      <alignment vertical="top"/>
    </xf>
    <xf numFmtId="9" fontId="20" fillId="0" borderId="0" xfId="3" applyFont="1" applyAlignment="1">
      <alignment horizontal="center" vertical="center" wrapText="1" readingOrder="1"/>
    </xf>
    <xf numFmtId="9" fontId="20" fillId="0" borderId="0" xfId="3" applyFont="1" applyAlignment="1">
      <alignment vertical="center" readingOrder="1"/>
    </xf>
    <xf numFmtId="3" fontId="1" fillId="0" borderId="0" xfId="42" applyNumberFormat="1" applyFont="1" applyAlignment="1">
      <alignment vertical="center"/>
    </xf>
    <xf numFmtId="0" fontId="20" fillId="0" borderId="0" xfId="42" applyFont="1" applyAlignment="1">
      <alignment horizontal="left" vertical="center" wrapText="1" readingOrder="1"/>
    </xf>
    <xf numFmtId="0" fontId="20" fillId="0" borderId="0" xfId="42" applyFont="1" applyAlignment="1">
      <alignment horizontal="center" vertical="center" readingOrder="1"/>
    </xf>
    <xf numFmtId="0" fontId="20" fillId="0" borderId="0" xfId="42" applyFont="1" applyAlignment="1">
      <alignment horizontal="left" vertical="center" readingOrder="1"/>
    </xf>
    <xf numFmtId="0" fontId="6" fillId="0" borderId="0" xfId="42" applyFont="1" applyAlignment="1">
      <alignment horizontal="center" vertical="center" wrapText="1" readingOrder="1"/>
    </xf>
    <xf numFmtId="0" fontId="6" fillId="0" borderId="0" xfId="42" applyFont="1" applyAlignment="1">
      <alignment horizontal="left" vertical="center" wrapText="1" readingOrder="1"/>
    </xf>
    <xf numFmtId="0" fontId="6" fillId="0" borderId="0" xfId="42" applyFont="1" applyAlignment="1">
      <alignment vertical="center" readingOrder="1"/>
    </xf>
    <xf numFmtId="0" fontId="6" fillId="0" borderId="0" xfId="42" applyFont="1" applyAlignment="1">
      <alignment horizontal="center" vertical="center" readingOrder="1"/>
    </xf>
    <xf numFmtId="0" fontId="6" fillId="0" borderId="0" xfId="42" applyFont="1" applyAlignment="1">
      <alignment horizontal="left" vertical="center" readingOrder="1"/>
    </xf>
    <xf numFmtId="3" fontId="1" fillId="0" borderId="0" xfId="42" applyNumberFormat="1" applyFont="1" applyAlignment="1">
      <alignment horizontal="left" vertical="center"/>
    </xf>
    <xf numFmtId="3" fontId="1" fillId="0" borderId="0" xfId="42" applyNumberFormat="1" applyFont="1"/>
    <xf numFmtId="3" fontId="1" fillId="0" borderId="0" xfId="42" applyNumberFormat="1" applyFont="1" applyAlignment="1">
      <alignment horizontal="center"/>
    </xf>
    <xf numFmtId="0" fontId="6" fillId="0" borderId="0" xfId="42" applyFont="1" applyAlignment="1">
      <alignment horizontal="left" wrapText="1" indent="1" readingOrder="1"/>
    </xf>
    <xf numFmtId="0" fontId="20" fillId="0" borderId="0" xfId="42" applyFont="1" applyAlignment="1">
      <alignment vertical="center" wrapText="1" readingOrder="1"/>
    </xf>
    <xf numFmtId="0" fontId="6" fillId="0" borderId="0" xfId="42" applyFont="1" applyAlignment="1">
      <alignment horizontal="left" vertical="center" wrapText="1" indent="1" readingOrder="1"/>
    </xf>
    <xf numFmtId="0" fontId="23" fillId="0" borderId="0" xfId="42" applyFont="1" applyAlignment="1">
      <alignment horizontal="left" vertical="center" readingOrder="1"/>
    </xf>
    <xf numFmtId="3" fontId="1" fillId="0" borderId="0" xfId="67" applyNumberFormat="1" applyFont="1"/>
    <xf numFmtId="0" fontId="25" fillId="0" borderId="0" xfId="67" applyFont="1"/>
    <xf numFmtId="3" fontId="19" fillId="2" borderId="0" xfId="67" applyNumberFormat="1" applyFont="1" applyFill="1" applyAlignment="1">
      <alignment horizontal="right" vertical="center" indent="1"/>
    </xf>
    <xf numFmtId="1" fontId="19" fillId="2" borderId="0" xfId="67" applyNumberFormat="1" applyFont="1" applyFill="1" applyAlignment="1">
      <alignment horizontal="right" vertical="center" indent="1"/>
    </xf>
    <xf numFmtId="0" fontId="19" fillId="2" borderId="0" xfId="67" applyFont="1" applyFill="1" applyAlignment="1">
      <alignment horizontal="left" indent="1"/>
    </xf>
    <xf numFmtId="0" fontId="26" fillId="3" borderId="0" xfId="67" applyFont="1" applyFill="1" applyAlignment="1">
      <alignment vertical="top"/>
    </xf>
    <xf numFmtId="1" fontId="1" fillId="0" borderId="3" xfId="67" applyNumberFormat="1" applyFont="1" applyBorder="1" applyAlignment="1">
      <alignment horizontal="right" vertical="center" indent="1"/>
    </xf>
    <xf numFmtId="1" fontId="1" fillId="0" borderId="4" xfId="67" applyNumberFormat="1" applyFont="1" applyBorder="1" applyAlignment="1">
      <alignment horizontal="right" vertical="center" indent="1"/>
    </xf>
    <xf numFmtId="9" fontId="87" fillId="3" borderId="0" xfId="9" applyFont="1" applyFill="1" applyAlignment="1">
      <alignment horizontal="right" vertical="center"/>
    </xf>
    <xf numFmtId="167" fontId="29" fillId="3" borderId="0" xfId="67" applyNumberFormat="1" applyFont="1" applyFill="1" applyAlignment="1">
      <alignment vertical="center"/>
    </xf>
    <xf numFmtId="166" fontId="29" fillId="3" borderId="0" xfId="67" applyNumberFormat="1" applyFont="1" applyFill="1" applyAlignment="1">
      <alignment vertical="center"/>
    </xf>
    <xf numFmtId="1" fontId="1" fillId="0" borderId="0" xfId="67" applyNumberFormat="1" applyFont="1" applyAlignment="1">
      <alignment horizontal="right" vertical="center" indent="1"/>
    </xf>
    <xf numFmtId="9" fontId="88" fillId="3" borderId="0" xfId="9" applyFont="1" applyFill="1" applyAlignment="1">
      <alignment horizontal="right" vertical="center"/>
    </xf>
    <xf numFmtId="166" fontId="25" fillId="3" borderId="0" xfId="67" applyNumberFormat="1" applyFont="1" applyFill="1" applyAlignment="1">
      <alignment vertical="center"/>
    </xf>
    <xf numFmtId="9" fontId="88" fillId="3" borderId="0" xfId="9" applyFont="1" applyFill="1" applyAlignment="1">
      <alignment vertical="center"/>
    </xf>
    <xf numFmtId="9" fontId="87" fillId="3" borderId="0" xfId="9" applyFont="1" applyFill="1" applyAlignment="1">
      <alignment vertical="center"/>
    </xf>
    <xf numFmtId="3" fontId="25" fillId="3" borderId="0" xfId="8" applyNumberFormat="1" applyFont="1" applyFill="1" applyAlignment="1">
      <alignment vertical="center"/>
    </xf>
    <xf numFmtId="166" fontId="88" fillId="3" borderId="0" xfId="9" applyNumberFormat="1" applyFont="1" applyFill="1" applyAlignment="1">
      <alignment vertical="center"/>
    </xf>
    <xf numFmtId="1" fontId="25" fillId="3" borderId="0" xfId="67" applyNumberFormat="1" applyFont="1" applyFill="1" applyAlignment="1">
      <alignment vertical="center"/>
    </xf>
    <xf numFmtId="1" fontId="25" fillId="8" borderId="0" xfId="7" applyNumberFormat="1" applyFont="1" applyFill="1" applyAlignment="1">
      <alignment vertical="center"/>
    </xf>
    <xf numFmtId="3" fontId="29" fillId="3" borderId="0" xfId="67" applyNumberFormat="1" applyFont="1" applyFill="1" applyAlignment="1">
      <alignment vertical="center"/>
    </xf>
    <xf numFmtId="3" fontId="25" fillId="3" borderId="0" xfId="67" applyNumberFormat="1" applyFont="1" applyFill="1" applyAlignment="1">
      <alignment vertical="center"/>
    </xf>
    <xf numFmtId="0" fontId="25" fillId="3" borderId="0" xfId="67" applyFont="1" applyFill="1" applyAlignment="1">
      <alignment vertical="center"/>
    </xf>
    <xf numFmtId="0" fontId="19" fillId="0" borderId="0" xfId="67" applyFont="1" applyAlignment="1">
      <alignment horizontal="right" vertical="center" indent="1"/>
    </xf>
    <xf numFmtId="0" fontId="19" fillId="0" borderId="0" xfId="67" applyFont="1" applyAlignment="1">
      <alignment horizontal="left" vertical="center" indent="1"/>
    </xf>
    <xf numFmtId="0" fontId="1" fillId="0" borderId="0" xfId="67" applyFont="1" applyAlignment="1">
      <alignment horizontal="right" vertical="center" indent="1"/>
    </xf>
    <xf numFmtId="0" fontId="1" fillId="0" borderId="0" xfId="67" applyFont="1" applyAlignment="1">
      <alignment horizontal="left" vertical="center" indent="1"/>
    </xf>
    <xf numFmtId="1" fontId="9" fillId="2" borderId="0" xfId="67" applyNumberFormat="1" applyFont="1" applyFill="1" applyAlignment="1">
      <alignment horizontal="right" vertical="center" indent="1"/>
    </xf>
    <xf numFmtId="1" fontId="9" fillId="2" borderId="0" xfId="67" applyNumberFormat="1" applyFont="1" applyFill="1" applyAlignment="1">
      <alignment horizontal="right" indent="1"/>
    </xf>
    <xf numFmtId="0" fontId="87" fillId="3" borderId="0" xfId="67" applyFont="1" applyFill="1" applyAlignment="1">
      <alignment horizontal="right"/>
    </xf>
    <xf numFmtId="0" fontId="29" fillId="3" borderId="0" xfId="67" applyFont="1" applyFill="1" applyAlignment="1">
      <alignment horizontal="right"/>
    </xf>
    <xf numFmtId="0" fontId="88" fillId="3" borderId="0" xfId="67" applyFont="1" applyFill="1" applyAlignment="1">
      <alignment horizontal="center" vertical="top"/>
    </xf>
    <xf numFmtId="0" fontId="25" fillId="3" borderId="0" xfId="67" applyFont="1" applyFill="1" applyAlignment="1">
      <alignment horizontal="center" vertical="top"/>
    </xf>
    <xf numFmtId="0" fontId="29" fillId="3" borderId="0" xfId="67" applyFont="1" applyFill="1" applyAlignment="1">
      <alignment horizontal="left" vertical="top"/>
    </xf>
    <xf numFmtId="0" fontId="25" fillId="3" borderId="0" xfId="67" applyFont="1" applyFill="1"/>
    <xf numFmtId="0" fontId="29" fillId="3" borderId="0" xfId="67" applyFont="1" applyFill="1"/>
    <xf numFmtId="0" fontId="29" fillId="3" borderId="0" xfId="67" applyFont="1" applyFill="1" applyAlignment="1">
      <alignment horizontal="center" vertical="top" wrapText="1"/>
    </xf>
    <xf numFmtId="0" fontId="19" fillId="3" borderId="0" xfId="67" applyFont="1" applyFill="1" applyAlignment="1">
      <alignment horizontal="left" vertical="top" wrapText="1"/>
    </xf>
    <xf numFmtId="0" fontId="19" fillId="0" borderId="0" xfId="67" applyFont="1" applyAlignment="1">
      <alignment horizontal="center" vertical="center" wrapText="1"/>
    </xf>
    <xf numFmtId="0" fontId="19" fillId="0" borderId="0" xfId="67" applyFont="1" applyAlignment="1">
      <alignment horizontal="left" vertical="center" wrapText="1"/>
    </xf>
    <xf numFmtId="0" fontId="29" fillId="3" borderId="0" xfId="67" applyFont="1" applyFill="1" applyAlignment="1">
      <alignment horizontal="center" vertical="center"/>
    </xf>
    <xf numFmtId="3" fontId="19" fillId="2" borderId="0" xfId="67" applyNumberFormat="1" applyFont="1" applyFill="1" applyAlignment="1">
      <alignment horizontal="right" indent="1"/>
    </xf>
    <xf numFmtId="1" fontId="19" fillId="2" borderId="0" xfId="67" applyNumberFormat="1" applyFont="1" applyFill="1" applyAlignment="1">
      <alignment horizontal="right" indent="1"/>
    </xf>
    <xf numFmtId="3" fontId="1" fillId="0" borderId="4" xfId="67" applyNumberFormat="1" applyFont="1" applyBorder="1" applyAlignment="1">
      <alignment horizontal="right" vertical="center" indent="1"/>
    </xf>
    <xf numFmtId="3" fontId="1" fillId="0" borderId="0" xfId="67" applyNumberFormat="1" applyFont="1" applyAlignment="1">
      <alignment horizontal="right" vertical="center" indent="1"/>
    </xf>
    <xf numFmtId="167" fontId="88" fillId="3" borderId="0" xfId="9" applyNumberFormat="1" applyFont="1" applyFill="1" applyAlignment="1">
      <alignment vertical="center"/>
    </xf>
    <xf numFmtId="9" fontId="87" fillId="4" borderId="0" xfId="9" applyFont="1" applyFill="1" applyAlignment="1">
      <alignment vertical="center"/>
    </xf>
    <xf numFmtId="0" fontId="19" fillId="0" borderId="0" xfId="67" applyFont="1" applyAlignment="1">
      <alignment horizontal="center" vertical="center"/>
    </xf>
    <xf numFmtId="9" fontId="88" fillId="4" borderId="0" xfId="9" applyFont="1" applyFill="1" applyAlignment="1">
      <alignment vertical="center"/>
    </xf>
    <xf numFmtId="0" fontId="1" fillId="0" borderId="0" xfId="67" applyFont="1" applyAlignment="1">
      <alignment horizontal="right" indent="1"/>
    </xf>
    <xf numFmtId="1" fontId="1" fillId="0" borderId="3" xfId="67" applyNumberFormat="1" applyFont="1" applyBorder="1" applyAlignment="1">
      <alignment vertical="center"/>
    </xf>
    <xf numFmtId="1" fontId="1" fillId="0" borderId="4" xfId="67" applyNumberFormat="1" applyFont="1" applyBorder="1" applyAlignment="1">
      <alignment vertical="center"/>
    </xf>
    <xf numFmtId="0" fontId="43" fillId="0" borderId="0" xfId="67" applyFont="1"/>
    <xf numFmtId="0" fontId="43" fillId="0" borderId="0" xfId="67" applyFont="1" applyAlignment="1">
      <alignment horizontal="right" vertical="center" indent="1"/>
    </xf>
    <xf numFmtId="1" fontId="1" fillId="0" borderId="0" xfId="67" applyNumberFormat="1" applyFont="1" applyAlignment="1">
      <alignment vertical="center"/>
    </xf>
    <xf numFmtId="0" fontId="42" fillId="0" borderId="0" xfId="67" applyFont="1" applyAlignment="1">
      <alignment horizontal="right" vertical="center" indent="1"/>
    </xf>
    <xf numFmtId="9" fontId="88" fillId="4" borderId="0" xfId="67" applyNumberFormat="1" applyFont="1" applyFill="1" applyAlignment="1">
      <alignment horizontal="right" vertical="center"/>
    </xf>
    <xf numFmtId="0" fontId="25" fillId="4" borderId="0" xfId="67" applyFont="1" applyFill="1" applyAlignment="1">
      <alignment horizontal="right" vertical="center"/>
    </xf>
    <xf numFmtId="10" fontId="42" fillId="0" borderId="0" xfId="67" applyNumberFormat="1" applyFont="1"/>
    <xf numFmtId="0" fontId="88" fillId="0" borderId="0" xfId="67" applyFont="1" applyAlignment="1">
      <alignment horizontal="center" vertical="top"/>
    </xf>
    <xf numFmtId="0" fontId="29" fillId="4" borderId="0" xfId="67" applyFont="1" applyFill="1" applyAlignment="1">
      <alignment horizontal="right" vertical="center"/>
    </xf>
    <xf numFmtId="0" fontId="1" fillId="3" borderId="0" xfId="67" applyFont="1" applyFill="1"/>
    <xf numFmtId="0" fontId="27" fillId="3" borderId="0" xfId="67" applyFont="1" applyFill="1" applyAlignment="1">
      <alignment horizontal="center" vertical="top"/>
    </xf>
    <xf numFmtId="0" fontId="27" fillId="3" borderId="0" xfId="67" applyFont="1" applyFill="1" applyAlignment="1">
      <alignment horizontal="left" vertical="top"/>
    </xf>
    <xf numFmtId="0" fontId="27" fillId="4" borderId="0" xfId="67" applyFont="1" applyFill="1" applyAlignment="1">
      <alignment horizontal="center" vertical="center"/>
    </xf>
    <xf numFmtId="0" fontId="44" fillId="0" borderId="0" xfId="67" applyFont="1" applyAlignment="1">
      <alignment horizontal="center" vertical="center"/>
    </xf>
    <xf numFmtId="0" fontId="1" fillId="0" borderId="0" xfId="27" applyFont="1" applyAlignment="1">
      <alignment vertical="center" wrapText="1"/>
    </xf>
    <xf numFmtId="0" fontId="9" fillId="3" borderId="3" xfId="5" applyFont="1" applyFill="1" applyBorder="1" applyAlignment="1">
      <alignment horizontal="right" wrapText="1"/>
    </xf>
    <xf numFmtId="0" fontId="9" fillId="3" borderId="3" xfId="5" quotePrefix="1" applyFont="1" applyFill="1" applyBorder="1" applyAlignment="1">
      <alignment horizontal="right" wrapText="1"/>
    </xf>
    <xf numFmtId="167" fontId="22" fillId="0" borderId="0" xfId="27" applyNumberFormat="1" applyFont="1" applyAlignment="1">
      <alignment vertical="center"/>
    </xf>
    <xf numFmtId="177" fontId="22" fillId="0" borderId="0" xfId="27" applyNumberFormat="1" applyFont="1" applyAlignment="1">
      <alignment vertical="center"/>
    </xf>
    <xf numFmtId="0" fontId="9" fillId="2" borderId="0" xfId="27" applyFont="1" applyFill="1" applyAlignment="1">
      <alignment vertical="center" wrapText="1" readingOrder="1"/>
    </xf>
    <xf numFmtId="0" fontId="6" fillId="0" borderId="0" xfId="27" applyFont="1" applyAlignment="1">
      <alignment horizontal="left" vertical="center" wrapText="1" indent="1" readingOrder="1"/>
    </xf>
    <xf numFmtId="167" fontId="19" fillId="0" borderId="0" xfId="27" applyNumberFormat="1" applyFont="1" applyAlignment="1">
      <alignment horizontal="right" vertical="center" indent="1"/>
    </xf>
    <xf numFmtId="0" fontId="33" fillId="0" borderId="4" xfId="27" applyFont="1" applyBorder="1" applyAlignment="1">
      <alignment horizontal="left" vertical="center" wrapText="1" indent="1"/>
    </xf>
    <xf numFmtId="166" fontId="6" fillId="2" borderId="0" xfId="27" applyNumberFormat="1" applyFont="1" applyFill="1" applyAlignment="1">
      <alignment horizontal="center" vertical="center" readingOrder="1"/>
    </xf>
    <xf numFmtId="0" fontId="6" fillId="2" borderId="0" xfId="27" applyFont="1" applyFill="1" applyAlignment="1">
      <alignment vertical="center" wrapText="1" readingOrder="1"/>
    </xf>
    <xf numFmtId="0" fontId="33" fillId="0" borderId="17" xfId="27" applyFont="1" applyBorder="1" applyAlignment="1">
      <alignment horizontal="center" vertical="center" wrapText="1" readingOrder="1"/>
    </xf>
    <xf numFmtId="0" fontId="33" fillId="0" borderId="17" xfId="27" applyFont="1" applyBorder="1" applyAlignment="1">
      <alignment horizontal="left" vertical="center" wrapText="1" indent="1" readingOrder="1"/>
    </xf>
    <xf numFmtId="0" fontId="33" fillId="0" borderId="0" xfId="27" applyFont="1" applyAlignment="1">
      <alignment wrapText="1" readingOrder="1"/>
    </xf>
    <xf numFmtId="0" fontId="20" fillId="0" borderId="17" xfId="27" applyFont="1" applyBorder="1" applyAlignment="1">
      <alignment horizontal="center" vertical="center" wrapText="1" readingOrder="1"/>
    </xf>
    <xf numFmtId="0" fontId="20" fillId="0" borderId="17" xfId="27" applyFont="1" applyBorder="1" applyAlignment="1">
      <alignment horizontal="left" vertical="center" wrapText="1" indent="1" readingOrder="1"/>
    </xf>
    <xf numFmtId="167" fontId="1" fillId="0" borderId="0" xfId="27" applyNumberFormat="1" applyFont="1" applyAlignment="1">
      <alignment horizontal="right" vertical="center" indent="1"/>
    </xf>
    <xf numFmtId="167" fontId="22" fillId="0" borderId="0" xfId="27" applyNumberFormat="1" applyFont="1" applyAlignment="1">
      <alignment horizontal="right" vertical="center" indent="1"/>
    </xf>
    <xf numFmtId="0" fontId="1" fillId="2" borderId="0" xfId="27" applyFont="1" applyFill="1"/>
    <xf numFmtId="9" fontId="19" fillId="2" borderId="0" xfId="68" applyFont="1" applyFill="1" applyAlignment="1">
      <alignment vertical="top"/>
    </xf>
    <xf numFmtId="3" fontId="1" fillId="2" borderId="0" xfId="0" applyNumberFormat="1" applyFont="1" applyFill="1" applyAlignment="1">
      <alignment vertical="top"/>
    </xf>
    <xf numFmtId="167" fontId="33" fillId="0" borderId="4" xfId="52" applyNumberFormat="1" applyFont="1" applyBorder="1" applyAlignment="1">
      <alignment horizontal="center" vertical="center"/>
    </xf>
    <xf numFmtId="3" fontId="1" fillId="0" borderId="0" xfId="0" applyNumberFormat="1" applyFont="1" applyAlignment="1">
      <alignment vertical="top" wrapText="1"/>
    </xf>
    <xf numFmtId="167" fontId="29" fillId="0" borderId="0" xfId="52" applyNumberFormat="1" applyFont="1" applyAlignment="1">
      <alignment horizontal="right" vertical="center" indent="1"/>
    </xf>
    <xf numFmtId="175" fontId="78" fillId="0" borderId="0" xfId="52" applyNumberFormat="1" applyFont="1" applyAlignment="1">
      <alignment horizontal="right" vertical="center" indent="1"/>
    </xf>
    <xf numFmtId="3" fontId="19" fillId="0" borderId="0" xfId="0" applyNumberFormat="1" applyFont="1" applyAlignment="1">
      <alignment vertical="top" wrapText="1"/>
    </xf>
    <xf numFmtId="176" fontId="25" fillId="0" borderId="0" xfId="52" applyNumberFormat="1" applyFont="1" applyAlignment="1">
      <alignment horizontal="right" vertical="center" indent="1"/>
    </xf>
    <xf numFmtId="3" fontId="1" fillId="0" borderId="0" xfId="0" quotePrefix="1" applyNumberFormat="1" applyFont="1" applyAlignment="1">
      <alignment vertical="top" wrapText="1"/>
    </xf>
    <xf numFmtId="176" fontId="78" fillId="0" borderId="0" xfId="52" applyNumberFormat="1" applyFont="1" applyAlignment="1">
      <alignment horizontal="right" vertical="center" indent="1"/>
    </xf>
    <xf numFmtId="0" fontId="20" fillId="0" borderId="25" xfId="27" applyFont="1" applyBorder="1" applyAlignment="1">
      <alignment horizontal="center" vertical="center" wrapText="1" readingOrder="1"/>
    </xf>
    <xf numFmtId="3" fontId="1" fillId="0" borderId="0" xfId="0" applyNumberFormat="1" applyFont="1" applyAlignment="1">
      <alignment vertical="top"/>
    </xf>
    <xf numFmtId="0" fontId="20" fillId="0" borderId="18" xfId="27" applyFont="1" applyBorder="1" applyAlignment="1">
      <alignment horizontal="center" vertical="center" wrapText="1" readingOrder="1"/>
    </xf>
    <xf numFmtId="0" fontId="72" fillId="0" borderId="19" xfId="27" applyFont="1" applyBorder="1" applyAlignment="1">
      <alignment horizontal="left" vertical="center" wrapText="1" indent="1" readingOrder="1"/>
    </xf>
    <xf numFmtId="0" fontId="72" fillId="0" borderId="0" xfId="27" applyFont="1" applyAlignment="1">
      <alignment horizontal="center" vertical="center" wrapText="1" readingOrder="1"/>
    </xf>
    <xf numFmtId="0" fontId="78" fillId="0" borderId="0" xfId="27" applyFont="1" applyAlignment="1">
      <alignment horizontal="center" vertical="center" wrapText="1" readingOrder="1"/>
    </xf>
    <xf numFmtId="0" fontId="20" fillId="0" borderId="0" xfId="27" applyFont="1" applyAlignment="1">
      <alignment horizontal="center" vertical="center" wrapText="1" readingOrder="1"/>
    </xf>
    <xf numFmtId="165" fontId="6" fillId="3" borderId="0" xfId="68" applyNumberFormat="1" applyFont="1" applyFill="1" applyAlignment="1" applyProtection="1">
      <alignment horizontal="right" vertical="center"/>
      <protection locked="0"/>
    </xf>
    <xf numFmtId="3" fontId="6" fillId="3" borderId="0" xfId="5" applyNumberFormat="1" applyFont="1" applyFill="1" applyAlignment="1" applyProtection="1">
      <alignment horizontal="right" vertical="center"/>
      <protection locked="0"/>
    </xf>
    <xf numFmtId="0" fontId="15" fillId="3" borderId="0" xfId="5" applyFont="1" applyFill="1" applyAlignment="1">
      <alignment horizontal="left" vertical="center"/>
    </xf>
    <xf numFmtId="9" fontId="11" fillId="3" borderId="0" xfId="0" applyNumberFormat="1" applyFont="1" applyFill="1" applyAlignment="1">
      <alignment horizontal="right" vertical="center" wrapText="1" indent="1" readingOrder="1"/>
    </xf>
    <xf numFmtId="3" fontId="6" fillId="3" borderId="0" xfId="5" applyNumberFormat="1" applyFont="1" applyFill="1" applyAlignment="1">
      <alignment horizontal="right"/>
    </xf>
    <xf numFmtId="167" fontId="6" fillId="3" borderId="0" xfId="5" applyNumberFormat="1" applyFont="1" applyFill="1" applyAlignment="1">
      <alignment horizontal="right" vertical="center"/>
    </xf>
    <xf numFmtId="167" fontId="6" fillId="3" borderId="0" xfId="5" applyNumberFormat="1" applyFont="1" applyFill="1" applyAlignment="1" applyProtection="1">
      <alignment horizontal="right" vertical="center"/>
      <protection locked="0"/>
    </xf>
    <xf numFmtId="0" fontId="11" fillId="3" borderId="0" xfId="5" applyFont="1" applyFill="1" applyAlignment="1"/>
    <xf numFmtId="16" fontId="59" fillId="3" borderId="0" xfId="5" quotePrefix="1" applyNumberFormat="1" applyFont="1" applyFill="1" applyAlignment="1">
      <alignment horizontal="right" indent="1"/>
    </xf>
    <xf numFmtId="16" fontId="9" fillId="3" borderId="0" xfId="5" quotePrefix="1" applyNumberFormat="1" applyFont="1" applyFill="1" applyAlignment="1" applyProtection="1">
      <alignment horizontal="right" indent="1"/>
      <protection locked="0"/>
    </xf>
    <xf numFmtId="0" fontId="6" fillId="3" borderId="0" xfId="5" applyFont="1" applyFill="1" applyAlignment="1">
      <alignment horizontal="left" vertical="top" indent="1"/>
    </xf>
    <xf numFmtId="0" fontId="11" fillId="3" borderId="0" xfId="5" applyFont="1" applyFill="1">
      <alignment vertical="top"/>
    </xf>
    <xf numFmtId="0" fontId="59" fillId="3" borderId="0" xfId="5" applyFont="1" applyFill="1">
      <alignment vertical="top"/>
    </xf>
    <xf numFmtId="0" fontId="6" fillId="3" borderId="0" xfId="0" applyFont="1" applyFill="1" applyAlignment="1">
      <alignment horizontal="left" vertical="center" wrapText="1" indent="1" readingOrder="1"/>
    </xf>
    <xf numFmtId="3" fontId="9" fillId="5" borderId="0" xfId="0" applyNumberFormat="1" applyFont="1" applyFill="1" applyAlignment="1" applyProtection="1">
      <alignment horizontal="right" vertical="center" wrapText="1" readingOrder="1"/>
      <protection locked="0"/>
    </xf>
    <xf numFmtId="0" fontId="9" fillId="5" borderId="0" xfId="0" applyFont="1" applyFill="1" applyAlignment="1">
      <alignment horizontal="left" vertical="center" wrapText="1" indent="1" readingOrder="1"/>
    </xf>
    <xf numFmtId="3" fontId="6" fillId="3" borderId="0" xfId="0" applyNumberFormat="1" applyFont="1" applyFill="1" applyAlignment="1" applyProtection="1">
      <alignment horizontal="right" vertical="center" wrapText="1" readingOrder="1"/>
      <protection locked="0"/>
    </xf>
    <xf numFmtId="0" fontId="6" fillId="3" borderId="0" xfId="0" applyFont="1" applyFill="1" applyAlignment="1">
      <alignment horizontal="left" vertical="center" wrapText="1" indent="1"/>
    </xf>
    <xf numFmtId="0" fontId="61" fillId="3" borderId="0" xfId="0" applyFont="1" applyFill="1" applyAlignment="1">
      <alignment horizontal="left" vertical="center" wrapText="1" indent="1" readingOrder="1"/>
    </xf>
    <xf numFmtId="1" fontId="6" fillId="3" borderId="0" xfId="0" applyNumberFormat="1" applyFont="1" applyFill="1" applyAlignment="1">
      <alignment horizontal="right" vertical="center" wrapText="1" readingOrder="1"/>
    </xf>
    <xf numFmtId="1" fontId="6" fillId="3" borderId="0" xfId="0" applyNumberFormat="1" applyFont="1" applyFill="1" applyAlignment="1" applyProtection="1">
      <alignment horizontal="right" vertical="center" wrapText="1" readingOrder="1"/>
      <protection locked="0"/>
    </xf>
    <xf numFmtId="165" fontId="6" fillId="3" borderId="0" xfId="68" applyNumberFormat="1" applyFont="1" applyFill="1" applyAlignment="1">
      <alignment horizontal="right" vertical="center" wrapText="1" readingOrder="1"/>
    </xf>
    <xf numFmtId="165" fontId="6" fillId="3" borderId="0" xfId="68" applyNumberFormat="1" applyFont="1" applyFill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Alignment="1" applyProtection="1">
      <alignment horizontal="right" vertical="center" wrapText="1" readingOrder="1"/>
      <protection locked="0"/>
    </xf>
    <xf numFmtId="171" fontId="6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Alignment="1">
      <alignment horizontal="right" vertical="center" wrapText="1" readingOrder="1"/>
    </xf>
    <xf numFmtId="3" fontId="6" fillId="3" borderId="0" xfId="0" applyNumberFormat="1" applyFont="1" applyFill="1" applyAlignment="1">
      <alignment horizontal="right" vertical="center" wrapText="1" readingOrder="1"/>
    </xf>
    <xf numFmtId="3" fontId="6" fillId="3" borderId="0" xfId="0" applyNumberFormat="1" applyFont="1" applyFill="1" applyAlignment="1">
      <alignment horizontal="right" wrapText="1"/>
    </xf>
    <xf numFmtId="3" fontId="6" fillId="3" borderId="0" xfId="0" applyNumberFormat="1" applyFont="1" applyFill="1" applyAlignment="1" applyProtection="1">
      <alignment horizontal="right" wrapText="1"/>
      <protection locked="0"/>
    </xf>
    <xf numFmtId="0" fontId="6" fillId="0" borderId="0" xfId="0" applyFont="1" applyAlignment="1">
      <alignment horizontal="left" vertical="center" wrapText="1" indent="1" readingOrder="1"/>
    </xf>
    <xf numFmtId="9" fontId="6" fillId="3" borderId="0" xfId="0" applyNumberFormat="1" applyFont="1" applyFill="1" applyAlignment="1">
      <alignment vertical="center" wrapText="1" readingOrder="1"/>
    </xf>
    <xf numFmtId="9" fontId="9" fillId="3" borderId="0" xfId="0" applyNumberFormat="1" applyFont="1" applyFill="1" applyAlignment="1">
      <alignment vertical="center" wrapText="1" readingOrder="1"/>
    </xf>
    <xf numFmtId="0" fontId="9" fillId="3" borderId="0" xfId="0" applyFont="1" applyFill="1" applyAlignment="1">
      <alignment horizontal="left" vertical="center" wrapText="1" indent="1" readingOrder="1"/>
    </xf>
    <xf numFmtId="0" fontId="9" fillId="3" borderId="0" xfId="0" applyFont="1" applyFill="1" applyAlignment="1">
      <alignment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6" fillId="3" borderId="0" xfId="0" applyFont="1" applyFill="1" applyAlignment="1">
      <alignment vertical="center" wrapText="1" readingOrder="1"/>
    </xf>
    <xf numFmtId="9" fontId="9" fillId="3" borderId="0" xfId="65" applyNumberFormat="1" applyFont="1" applyFill="1" applyAlignment="1">
      <alignment vertical="center" wrapText="1" readingOrder="1"/>
    </xf>
    <xf numFmtId="0" fontId="9" fillId="3" borderId="0" xfId="65" applyFont="1" applyFill="1" applyAlignment="1">
      <alignment horizontal="left" vertical="center" wrapText="1" indent="1" readingOrder="1"/>
    </xf>
    <xf numFmtId="0" fontId="6" fillId="0" borderId="0" xfId="0" applyFont="1" applyAlignment="1">
      <alignment vertical="center" wrapText="1" readingOrder="1"/>
    </xf>
    <xf numFmtId="9" fontId="6" fillId="0" borderId="0" xfId="0" applyNumberFormat="1" applyFont="1" applyAlignment="1">
      <alignment vertical="center" wrapText="1" readingOrder="1"/>
    </xf>
    <xf numFmtId="0" fontId="62" fillId="3" borderId="0" xfId="0" applyFont="1" applyFill="1"/>
    <xf numFmtId="0" fontId="59" fillId="3" borderId="0" xfId="0" applyFont="1" applyFill="1"/>
    <xf numFmtId="0" fontId="59" fillId="3" borderId="0" xfId="0" applyFont="1" applyFill="1" applyProtection="1">
      <protection locked="0"/>
    </xf>
    <xf numFmtId="3" fontId="19" fillId="5" borderId="0" xfId="0" applyNumberFormat="1" applyFont="1" applyFill="1" applyAlignment="1">
      <alignment horizontal="right" vertical="center"/>
    </xf>
    <xf numFmtId="3" fontId="9" fillId="5" borderId="0" xfId="0" applyNumberFormat="1" applyFont="1" applyFill="1" applyAlignment="1">
      <alignment horizontal="right" vertical="center"/>
    </xf>
    <xf numFmtId="3" fontId="6" fillId="3" borderId="0" xfId="0" applyNumberFormat="1" applyFont="1" applyFill="1" applyAlignment="1">
      <alignment horizontal="right" vertical="center"/>
    </xf>
    <xf numFmtId="3" fontId="19" fillId="5" borderId="0" xfId="0" applyNumberFormat="1" applyFont="1" applyFill="1" applyAlignment="1">
      <alignment horizontal="right"/>
    </xf>
    <xf numFmtId="3" fontId="9" fillId="3" borderId="0" xfId="5" applyNumberFormat="1" applyFont="1" applyFill="1" applyAlignment="1" applyProtection="1">
      <alignment horizontal="right" vertical="center"/>
      <protection locked="0"/>
    </xf>
    <xf numFmtId="3" fontId="9" fillId="3" borderId="0" xfId="5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top" indent="1"/>
    </xf>
    <xf numFmtId="0" fontId="9" fillId="3" borderId="0" xfId="5" applyFont="1" applyFill="1" applyAlignment="1">
      <alignment horizontal="left" vertical="top" wrapText="1" indent="1"/>
    </xf>
    <xf numFmtId="3" fontId="6" fillId="3" borderId="0" xfId="5" applyNumberFormat="1" applyFont="1" applyFill="1" applyAlignment="1" applyProtection="1">
      <alignment horizontal="right"/>
      <protection locked="0"/>
    </xf>
    <xf numFmtId="0" fontId="6" fillId="3" borderId="0" xfId="5" quotePrefix="1" applyFont="1" applyFill="1" applyAlignment="1">
      <alignment horizontal="left" vertical="top" indent="1"/>
    </xf>
    <xf numFmtId="0" fontId="9" fillId="3" borderId="0" xfId="5" applyFont="1" applyFill="1" applyAlignment="1">
      <alignment horizontal="left" vertical="center" indent="1"/>
    </xf>
    <xf numFmtId="0" fontId="6" fillId="3" borderId="0" xfId="5" applyFont="1" applyFill="1" applyAlignment="1">
      <alignment horizontal="left" vertical="center" wrapText="1" indent="1"/>
    </xf>
    <xf numFmtId="0" fontId="61" fillId="0" borderId="0" xfId="5" applyFont="1" applyAlignment="1" applyProtection="1">
      <alignment horizontal="left" vertical="top" indent="1"/>
      <protection locked="0"/>
    </xf>
    <xf numFmtId="0" fontId="9" fillId="3" borderId="0" xfId="0" applyFont="1" applyFill="1" applyAlignment="1">
      <alignment horizontal="left" vertical="center" wrapText="1"/>
    </xf>
    <xf numFmtId="173" fontId="1" fillId="0" borderId="0" xfId="0" applyNumberFormat="1" applyFont="1"/>
    <xf numFmtId="173" fontId="1" fillId="0" borderId="0" xfId="0" applyNumberFormat="1" applyFont="1" applyAlignment="1">
      <alignment vertical="center"/>
    </xf>
    <xf numFmtId="173" fontId="6" fillId="0" borderId="0" xfId="49" applyNumberFormat="1" applyFont="1" applyAlignment="1">
      <alignment horizontal="right" vertical="center"/>
    </xf>
    <xf numFmtId="173" fontId="9" fillId="0" borderId="0" xfId="49" applyNumberFormat="1" applyFont="1" applyAlignment="1">
      <alignment vertical="center"/>
    </xf>
    <xf numFmtId="0" fontId="9" fillId="0" borderId="0" xfId="5" applyFont="1" applyAlignment="1">
      <alignment horizontal="left" vertical="center" indent="1"/>
    </xf>
    <xf numFmtId="173" fontId="6" fillId="0" borderId="0" xfId="49" applyNumberFormat="1" applyFont="1" applyAlignment="1">
      <alignment vertical="center"/>
    </xf>
    <xf numFmtId="0" fontId="6" fillId="0" borderId="0" xfId="5" applyFont="1" applyAlignment="1">
      <alignment horizontal="left" vertical="center" indent="1"/>
    </xf>
    <xf numFmtId="173" fontId="1" fillId="3" borderId="0" xfId="0" applyNumberFormat="1" applyFont="1" applyFill="1" applyAlignment="1">
      <alignment vertical="center"/>
    </xf>
    <xf numFmtId="173" fontId="6" fillId="3" borderId="0" xfId="49" applyNumberFormat="1" applyFont="1" applyFill="1" applyAlignment="1">
      <alignment horizontal="right" vertical="center"/>
    </xf>
    <xf numFmtId="173" fontId="9" fillId="3" borderId="0" xfId="49" applyNumberFormat="1" applyFont="1" applyFill="1" applyAlignment="1">
      <alignment vertical="center"/>
    </xf>
    <xf numFmtId="0" fontId="9" fillId="3" borderId="0" xfId="5" quotePrefix="1" applyFont="1" applyFill="1" applyAlignment="1">
      <alignment horizontal="left" vertical="center" indent="1"/>
    </xf>
    <xf numFmtId="0" fontId="6" fillId="3" borderId="0" xfId="5" quotePrefix="1" applyFont="1" applyFill="1" applyAlignment="1">
      <alignment horizontal="left" vertical="center" indent="1"/>
    </xf>
    <xf numFmtId="173" fontId="50" fillId="3" borderId="0" xfId="0" applyNumberFormat="1" applyFont="1" applyFill="1"/>
    <xf numFmtId="3" fontId="50" fillId="3" borderId="0" xfId="5" applyNumberFormat="1" applyFont="1" applyFill="1" applyAlignment="1">
      <alignment horizontal="right"/>
    </xf>
    <xf numFmtId="3" fontId="50" fillId="3" borderId="0" xfId="5" applyNumberFormat="1" applyFont="1" applyFill="1" applyAlignment="1">
      <alignment horizontal="right" vertical="top"/>
    </xf>
    <xf numFmtId="3" fontId="50" fillId="3" borderId="0" xfId="5" applyNumberFormat="1" applyFont="1" applyFill="1">
      <alignment vertical="top"/>
    </xf>
    <xf numFmtId="3" fontId="51" fillId="3" borderId="0" xfId="5" applyNumberFormat="1" applyFont="1" applyFill="1" applyAlignment="1" applyProtection="1">
      <alignment horizontal="right" vertical="top"/>
      <protection locked="0"/>
    </xf>
    <xf numFmtId="16" fontId="10" fillId="3" borderId="0" xfId="5" quotePrefix="1" applyNumberFormat="1" applyFont="1" applyFill="1" applyAlignment="1">
      <alignment horizontal="right" vertical="center"/>
    </xf>
    <xf numFmtId="3" fontId="10" fillId="3" borderId="0" xfId="5" applyNumberFormat="1" applyFont="1" applyFill="1" applyAlignment="1">
      <alignment horizontal="right"/>
    </xf>
    <xf numFmtId="16" fontId="10" fillId="3" borderId="0" xfId="5" quotePrefix="1" applyNumberFormat="1" applyFont="1" applyFill="1" applyAlignment="1" applyProtection="1">
      <alignment horizontal="right" indent="1"/>
      <protection locked="0"/>
    </xf>
    <xf numFmtId="0" fontId="10" fillId="3" borderId="0" xfId="5" applyFont="1" applyFill="1" applyAlignment="1">
      <alignment horizontal="left" indent="1"/>
    </xf>
    <xf numFmtId="3" fontId="67" fillId="3" borderId="0" xfId="5" applyNumberFormat="1" applyFont="1" applyFill="1" applyAlignment="1">
      <alignment horizontal="right"/>
    </xf>
    <xf numFmtId="0" fontId="68" fillId="3" borderId="0" xfId="5" applyFont="1" applyFill="1" applyAlignment="1"/>
    <xf numFmtId="0" fontId="68" fillId="3" borderId="0" xfId="5" applyFont="1" applyFill="1" applyAlignment="1" applyProtection="1">
      <protection locked="0"/>
    </xf>
    <xf numFmtId="0" fontId="15" fillId="3" borderId="0" xfId="5" applyFont="1" applyFill="1">
      <alignment vertical="top"/>
    </xf>
    <xf numFmtId="3" fontId="6" fillId="3" borderId="0" xfId="5" applyNumberFormat="1" applyFont="1" applyFill="1" applyAlignment="1" applyProtection="1">
      <alignment horizontal="center" vertical="center"/>
      <protection locked="0"/>
    </xf>
    <xf numFmtId="166" fontId="6" fillId="3" borderId="0" xfId="5" applyNumberFormat="1" applyFont="1" applyFill="1" applyAlignment="1" applyProtection="1">
      <alignment horizontal="center"/>
      <protection locked="0"/>
    </xf>
    <xf numFmtId="0" fontId="69" fillId="3" borderId="0" xfId="5" applyFont="1" applyFill="1" applyAlignment="1"/>
    <xf numFmtId="167" fontId="51" fillId="3" borderId="0" xfId="5" applyNumberFormat="1" applyFont="1" applyFill="1" applyAlignment="1" applyProtection="1">
      <protection locked="0"/>
    </xf>
    <xf numFmtId="173" fontId="30" fillId="0" borderId="0" xfId="0" applyNumberFormat="1" applyFont="1"/>
    <xf numFmtId="0" fontId="6" fillId="3" borderId="0" xfId="5" quotePrefix="1" applyFont="1" applyFill="1" applyAlignment="1">
      <alignment horizontal="left" vertical="center"/>
    </xf>
    <xf numFmtId="0" fontId="20" fillId="0" borderId="17" xfId="0" applyFont="1" applyBorder="1" applyAlignment="1" applyProtection="1">
      <alignment horizontal="right" wrapText="1"/>
      <protection locked="0"/>
    </xf>
    <xf numFmtId="173" fontId="6" fillId="3" borderId="0" xfId="0" applyNumberFormat="1" applyFont="1" applyFill="1" applyAlignment="1">
      <alignment vertical="center"/>
    </xf>
    <xf numFmtId="173" fontId="6" fillId="3" borderId="0" xfId="0" applyNumberFormat="1" applyFont="1" applyFill="1" applyAlignment="1" applyProtection="1">
      <alignment vertical="center"/>
      <protection locked="0"/>
    </xf>
    <xf numFmtId="16" fontId="9" fillId="3" borderId="0" xfId="5" quotePrefix="1" applyNumberFormat="1" applyFont="1" applyFill="1" applyAlignment="1">
      <alignment horizontal="right"/>
    </xf>
    <xf numFmtId="0" fontId="30" fillId="3" borderId="0" xfId="5" applyFont="1" applyFill="1" applyAlignment="1">
      <alignment horizontal="left" vertical="top" wrapText="1"/>
    </xf>
    <xf numFmtId="0" fontId="30" fillId="3" borderId="0" xfId="5" applyFont="1" applyFill="1" applyAlignment="1">
      <alignment horizontal="left" vertical="top"/>
    </xf>
    <xf numFmtId="0" fontId="30" fillId="9" borderId="0" xfId="5" applyFont="1" applyFill="1" applyAlignment="1" applyProtection="1">
      <alignment vertical="center"/>
      <protection locked="0"/>
    </xf>
    <xf numFmtId="166" fontId="6" fillId="3" borderId="0" xfId="5" applyNumberFormat="1" applyFont="1" applyFill="1" applyAlignment="1" applyProtection="1">
      <alignment horizontal="right"/>
      <protection locked="0"/>
    </xf>
    <xf numFmtId="0" fontId="6" fillId="3" borderId="0" xfId="5" quotePrefix="1" applyFont="1" applyFill="1" applyAlignment="1">
      <alignment horizontal="left" indent="1"/>
    </xf>
    <xf numFmtId="0" fontId="61" fillId="3" borderId="0" xfId="5" applyFont="1" applyFill="1" applyAlignment="1"/>
    <xf numFmtId="0" fontId="6" fillId="3" borderId="0" xfId="5" applyFont="1" applyFill="1" applyAlignment="1"/>
    <xf numFmtId="0" fontId="9" fillId="5" borderId="0" xfId="0" applyFont="1" applyFill="1" applyAlignment="1">
      <alignment horizontal="left" vertical="center" readingOrder="1"/>
    </xf>
    <xf numFmtId="3" fontId="19" fillId="3" borderId="0" xfId="0" applyNumberFormat="1" applyFont="1" applyFill="1" applyAlignment="1">
      <alignment horizontal="right" vertical="center"/>
    </xf>
    <xf numFmtId="0" fontId="9" fillId="3" borderId="0" xfId="0" applyFont="1" applyFill="1" applyAlignment="1">
      <alignment horizontal="left" vertical="center" readingOrder="1"/>
    </xf>
    <xf numFmtId="0" fontId="9" fillId="5" borderId="0" xfId="0" applyFont="1" applyFill="1" applyAlignment="1">
      <alignment horizontal="left" vertical="center" wrapText="1" readingOrder="1"/>
    </xf>
    <xf numFmtId="3" fontId="1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readingOrder="1"/>
    </xf>
    <xf numFmtId="0" fontId="9" fillId="3" borderId="0" xfId="0" applyFont="1" applyFill="1" applyAlignment="1" applyProtection="1">
      <alignment horizontal="left" vertical="center" readingOrder="1"/>
      <protection locked="0"/>
    </xf>
    <xf numFmtId="0" fontId="6" fillId="3" borderId="0" xfId="0" applyFont="1" applyFill="1" applyAlignment="1" applyProtection="1">
      <alignment horizontal="left" vertical="center" indent="1" readingOrder="1"/>
      <protection locked="0"/>
    </xf>
    <xf numFmtId="0" fontId="15" fillId="3" borderId="0" xfId="0" applyFont="1" applyFill="1" applyAlignment="1">
      <alignment horizontal="left" vertical="center" wrapText="1"/>
    </xf>
    <xf numFmtId="0" fontId="9" fillId="3" borderId="0" xfId="5" applyFont="1" applyFill="1" applyAlignment="1">
      <alignment horizontal="left" vertical="center" wrapText="1"/>
    </xf>
    <xf numFmtId="0" fontId="6" fillId="3" borderId="0" xfId="5" applyFont="1" applyFill="1" applyAlignment="1">
      <alignment horizontal="left" vertical="center" wrapText="1"/>
    </xf>
    <xf numFmtId="3" fontId="11" fillId="3" borderId="0" xfId="5" applyNumberFormat="1" applyFont="1" applyFill="1" applyAlignment="1" applyProtection="1">
      <alignment horizontal="right" vertical="center"/>
      <protection locked="0"/>
    </xf>
    <xf numFmtId="0" fontId="61" fillId="0" borderId="0" xfId="5" applyFont="1" applyAlignment="1" applyProtection="1">
      <alignment horizontal="left" vertical="center"/>
      <protection locked="0"/>
    </xf>
    <xf numFmtId="0" fontId="23" fillId="0" borderId="0" xfId="0" applyFont="1"/>
    <xf numFmtId="0" fontId="50" fillId="0" borderId="0" xfId="5" applyFont="1" applyAlignment="1">
      <alignment horizontal="right" vertical="center"/>
    </xf>
    <xf numFmtId="166" fontId="50" fillId="0" borderId="0" xfId="5" applyNumberFormat="1" applyFont="1" applyAlignment="1">
      <alignment horizontal="right" vertical="center"/>
    </xf>
    <xf numFmtId="166" fontId="51" fillId="0" borderId="0" xfId="5" applyNumberFormat="1" applyFont="1" applyAlignment="1">
      <alignment horizontal="right" vertical="center"/>
    </xf>
    <xf numFmtId="3" fontId="9" fillId="3" borderId="0" xfId="0" applyNumberFormat="1" applyFont="1" applyFill="1" applyAlignment="1" applyProtection="1">
      <alignment horizontal="right" vertical="center"/>
      <protection locked="0"/>
    </xf>
    <xf numFmtId="167" fontId="6" fillId="3" borderId="10" xfId="5" applyNumberFormat="1" applyFont="1" applyFill="1" applyBorder="1" applyAlignment="1" applyProtection="1">
      <alignment horizontal="right"/>
      <protection locked="0"/>
    </xf>
    <xf numFmtId="3" fontId="9" fillId="3" borderId="0" xfId="5" applyNumberFormat="1" applyFont="1" applyFill="1" applyAlignment="1">
      <alignment horizontal="right"/>
    </xf>
    <xf numFmtId="16" fontId="9" fillId="3" borderId="0" xfId="5" quotePrefix="1" applyNumberFormat="1" applyFont="1" applyFill="1" applyAlignment="1">
      <alignment horizontal="right" indent="1"/>
    </xf>
    <xf numFmtId="166" fontId="8" fillId="3" borderId="0" xfId="0" applyNumberFormat="1" applyFont="1" applyFill="1"/>
    <xf numFmtId="0" fontId="6" fillId="3" borderId="0" xfId="5" applyFont="1" applyFill="1" applyAlignment="1">
      <alignment horizontal="left" indent="1"/>
    </xf>
    <xf numFmtId="167" fontId="6" fillId="3" borderId="0" xfId="5" applyNumberFormat="1" applyFont="1" applyFill="1" applyAlignment="1" applyProtection="1">
      <alignment horizontal="center" vertical="center"/>
      <protection locked="0"/>
    </xf>
    <xf numFmtId="167" fontId="51" fillId="3" borderId="0" xfId="5" applyNumberFormat="1" applyFont="1" applyFill="1" applyAlignment="1"/>
    <xf numFmtId="167" fontId="22" fillId="3" borderId="0" xfId="0" applyNumberFormat="1" applyFont="1" applyFill="1"/>
    <xf numFmtId="167" fontId="25" fillId="3" borderId="0" xfId="0" applyNumberFormat="1" applyFont="1" applyFill="1"/>
    <xf numFmtId="0" fontId="30" fillId="3" borderId="0" xfId="5" applyFont="1" applyFill="1" applyAlignment="1">
      <alignment horizontal="left" wrapText="1"/>
    </xf>
    <xf numFmtId="0" fontId="30" fillId="3" borderId="0" xfId="5" applyFont="1" applyFill="1" applyAlignment="1">
      <alignment horizontal="left" vertical="center" wrapText="1"/>
    </xf>
    <xf numFmtId="0" fontId="30" fillId="3" borderId="0" xfId="5" applyFont="1" applyFill="1" applyAlignment="1">
      <alignment vertical="center"/>
    </xf>
    <xf numFmtId="166" fontId="6" fillId="3" borderId="0" xfId="5" applyNumberFormat="1" applyFont="1" applyFill="1" applyAlignment="1" applyProtection="1">
      <alignment horizontal="right" vertical="center"/>
      <protection locked="0"/>
    </xf>
    <xf numFmtId="0" fontId="61" fillId="3" borderId="0" xfId="5" applyFont="1" applyFill="1" applyAlignment="1">
      <alignment horizontal="left" vertical="center"/>
    </xf>
    <xf numFmtId="3" fontId="6" fillId="3" borderId="0" xfId="5" applyNumberFormat="1" applyFont="1" applyFill="1" applyAlignment="1">
      <alignment horizontal="right" vertical="center"/>
    </xf>
    <xf numFmtId="0" fontId="9" fillId="3" borderId="0" xfId="5" applyFont="1" applyFill="1" applyAlignment="1">
      <alignment horizontal="left" indent="1"/>
    </xf>
    <xf numFmtId="173" fontId="6" fillId="3" borderId="10" xfId="0" applyNumberFormat="1" applyFont="1" applyFill="1" applyBorder="1"/>
    <xf numFmtId="173" fontId="6" fillId="3" borderId="10" xfId="0" applyNumberFormat="1" applyFont="1" applyFill="1" applyBorder="1" applyProtection="1">
      <protection locked="0"/>
    </xf>
    <xf numFmtId="173" fontId="6" fillId="3" borderId="0" xfId="0" applyNumberFormat="1" applyFont="1" applyFill="1"/>
    <xf numFmtId="173" fontId="6" fillId="3" borderId="0" xfId="0" applyNumberFormat="1" applyFont="1" applyFill="1" applyProtection="1">
      <protection locked="0"/>
    </xf>
    <xf numFmtId="3" fontId="9" fillId="3" borderId="26" xfId="5" applyNumberFormat="1" applyFont="1" applyFill="1" applyBorder="1" applyAlignment="1" applyProtection="1">
      <alignment horizontal="right"/>
      <protection locked="0"/>
    </xf>
    <xf numFmtId="0" fontId="63" fillId="0" borderId="0" xfId="0" applyFont="1"/>
    <xf numFmtId="0" fontId="120" fillId="0" borderId="0" xfId="0" applyFont="1"/>
    <xf numFmtId="3" fontId="63" fillId="0" borderId="0" xfId="0" applyNumberFormat="1" applyFont="1"/>
    <xf numFmtId="0" fontId="121" fillId="0" borderId="0" xfId="0" applyFont="1"/>
    <xf numFmtId="3" fontId="122" fillId="0" borderId="0" xfId="0" applyNumberFormat="1" applyFont="1"/>
    <xf numFmtId="3" fontId="6" fillId="0" borderId="0" xfId="95" applyNumberFormat="1" applyFont="1" applyAlignment="1">
      <alignment horizontal="center"/>
    </xf>
    <xf numFmtId="0" fontId="6" fillId="0" borderId="0" xfId="95" applyFont="1" applyAlignment="1">
      <alignment horizontal="center"/>
    </xf>
    <xf numFmtId="170" fontId="6" fillId="0" borderId="0" xfId="95" applyNumberFormat="1" applyFont="1" applyAlignment="1">
      <alignment horizontal="left"/>
    </xf>
    <xf numFmtId="3" fontId="51" fillId="2" borderId="7" xfId="95" applyNumberFormat="1" applyFont="1" applyFill="1" applyBorder="1" applyAlignment="1">
      <alignment horizontal="center" vertical="center"/>
    </xf>
    <xf numFmtId="3" fontId="51" fillId="2" borderId="0" xfId="95" applyNumberFormat="1" applyFont="1" applyFill="1" applyAlignment="1">
      <alignment horizontal="center" vertical="center"/>
    </xf>
    <xf numFmtId="3" fontId="51" fillId="2" borderId="13" xfId="95" applyNumberFormat="1" applyFont="1" applyFill="1" applyBorder="1" applyAlignment="1">
      <alignment horizontal="center" vertical="center"/>
    </xf>
    <xf numFmtId="0" fontId="51" fillId="2" borderId="0" xfId="95" applyFont="1" applyFill="1" applyAlignment="1">
      <alignment horizontal="center" vertical="center"/>
    </xf>
    <xf numFmtId="3" fontId="51" fillId="0" borderId="7" xfId="95" applyNumberFormat="1" applyFont="1" applyBorder="1" applyAlignment="1">
      <alignment horizontal="center" vertical="center"/>
    </xf>
    <xf numFmtId="3" fontId="51" fillId="0" borderId="0" xfId="95" applyNumberFormat="1" applyFont="1" applyAlignment="1">
      <alignment horizontal="center"/>
    </xf>
    <xf numFmtId="3" fontId="51" fillId="0" borderId="13" xfId="95" applyNumberFormat="1" applyFont="1" applyBorder="1" applyAlignment="1">
      <alignment horizontal="center"/>
    </xf>
    <xf numFmtId="0" fontId="51" fillId="0" borderId="0" xfId="95" applyFont="1" applyAlignment="1">
      <alignment horizontal="center" vertical="center"/>
    </xf>
    <xf numFmtId="0" fontId="10" fillId="0" borderId="0" xfId="95" applyFont="1" applyAlignment="1">
      <alignment horizontal="center" vertical="center"/>
    </xf>
    <xf numFmtId="0" fontId="63" fillId="0" borderId="0" xfId="0" quotePrefix="1" applyFont="1"/>
    <xf numFmtId="1" fontId="51" fillId="0" borderId="0" xfId="0" applyNumberFormat="1" applyFont="1" applyAlignment="1">
      <alignment horizontal="center"/>
    </xf>
    <xf numFmtId="0" fontId="51" fillId="0" borderId="0" xfId="0" applyFont="1"/>
    <xf numFmtId="3" fontId="51" fillId="0" borderId="13" xfId="95" applyNumberFormat="1" applyFont="1" applyBorder="1" applyAlignment="1">
      <alignment horizontal="center" vertical="center"/>
    </xf>
    <xf numFmtId="0" fontId="115" fillId="0" borderId="0" xfId="0" applyFont="1"/>
    <xf numFmtId="0" fontId="51" fillId="0" borderId="51" xfId="95" applyFont="1" applyBorder="1" applyAlignment="1">
      <alignment horizontal="center" vertical="center"/>
    </xf>
    <xf numFmtId="0" fontId="51" fillId="0" borderId="31" xfId="95" applyFont="1" applyBorder="1" applyAlignment="1">
      <alignment horizontal="center" vertical="center" wrapText="1"/>
    </xf>
    <xf numFmtId="0" fontId="51" fillId="0" borderId="48" xfId="95" applyFont="1" applyBorder="1" applyAlignment="1">
      <alignment horizontal="center" vertical="center"/>
    </xf>
    <xf numFmtId="0" fontId="51" fillId="0" borderId="31" xfId="95" applyFont="1" applyBorder="1" applyAlignment="1">
      <alignment horizontal="center" vertical="center"/>
    </xf>
    <xf numFmtId="0" fontId="51" fillId="0" borderId="50" xfId="95" applyFont="1" applyBorder="1" applyAlignment="1">
      <alignment horizontal="center" vertical="center"/>
    </xf>
    <xf numFmtId="0" fontId="51" fillId="0" borderId="11" xfId="0" applyFont="1" applyBorder="1" applyAlignment="1">
      <alignment horizontal="center"/>
    </xf>
    <xf numFmtId="0" fontId="116" fillId="0" borderId="0" xfId="0" applyFont="1"/>
    <xf numFmtId="3" fontId="9" fillId="0" borderId="0" xfId="95" applyNumberFormat="1" applyFont="1"/>
    <xf numFmtId="3" fontId="9" fillId="0" borderId="0" xfId="33" applyNumberFormat="1" applyFont="1" applyAlignment="1">
      <alignment horizontal="right"/>
    </xf>
    <xf numFmtId="3" fontId="6" fillId="0" borderId="0" xfId="33" applyNumberFormat="1" applyFont="1" applyAlignment="1">
      <alignment horizontal="right"/>
    </xf>
    <xf numFmtId="3" fontId="9" fillId="2" borderId="16" xfId="95" applyNumberFormat="1" applyFont="1" applyFill="1" applyBorder="1" applyAlignment="1">
      <alignment horizontal="left"/>
    </xf>
    <xf numFmtId="3" fontId="9" fillId="2" borderId="0" xfId="95" applyNumberFormat="1" applyFont="1" applyFill="1" applyAlignment="1">
      <alignment horizontal="left"/>
    </xf>
    <xf numFmtId="3" fontId="6" fillId="0" borderId="3" xfId="95" applyNumberFormat="1" applyFont="1" applyBorder="1" applyAlignment="1">
      <alignment horizontal="left"/>
    </xf>
    <xf numFmtId="0" fontId="9" fillId="0" borderId="10" xfId="0" quotePrefix="1" applyFont="1" applyBorder="1" applyAlignment="1">
      <alignment horizontal="right" wrapText="1"/>
    </xf>
    <xf numFmtId="0" fontId="9" fillId="0" borderId="10" xfId="0" applyFont="1" applyBorder="1" applyAlignment="1">
      <alignment horizontal="right" wrapText="1"/>
    </xf>
    <xf numFmtId="0" fontId="27" fillId="0" borderId="10" xfId="33" applyFont="1" applyBorder="1"/>
    <xf numFmtId="3" fontId="63" fillId="0" borderId="0" xfId="0" applyNumberFormat="1" applyFont="1" applyAlignment="1">
      <alignment horizontal="center"/>
    </xf>
    <xf numFmtId="0" fontId="61" fillId="0" borderId="0" xfId="33" applyFont="1"/>
    <xf numFmtId="3" fontId="11" fillId="0" borderId="0" xfId="95" applyNumberFormat="1" applyFont="1" applyAlignment="1">
      <alignment horizontal="left"/>
    </xf>
    <xf numFmtId="166" fontId="1" fillId="0" borderId="0" xfId="95" applyNumberFormat="1" applyFont="1" applyAlignment="1">
      <alignment horizontal="right"/>
    </xf>
    <xf numFmtId="3" fontId="1" fillId="2" borderId="0" xfId="95" applyNumberFormat="1" applyFont="1" applyFill="1" applyAlignment="1">
      <alignment horizontal="right"/>
    </xf>
    <xf numFmtId="3" fontId="1" fillId="2" borderId="0" xfId="95" applyNumberFormat="1" applyFont="1" applyFill="1" applyAlignment="1">
      <alignment horizontal="left"/>
    </xf>
    <xf numFmtId="3" fontId="6" fillId="2" borderId="0" xfId="95" applyNumberFormat="1" applyFont="1" applyFill="1" applyAlignment="1">
      <alignment horizontal="left"/>
    </xf>
    <xf numFmtId="0" fontId="3" fillId="0" borderId="0" xfId="1" applyAlignment="1">
      <alignment horizontal="center"/>
    </xf>
    <xf numFmtId="0" fontId="1" fillId="0" borderId="0" xfId="95" applyFont="1" applyAlignment="1">
      <alignment horizontal="center"/>
    </xf>
    <xf numFmtId="3" fontId="109" fillId="0" borderId="0" xfId="95" applyNumberFormat="1" applyFont="1"/>
    <xf numFmtId="3" fontId="125" fillId="0" borderId="0" xfId="95" applyNumberFormat="1" applyFont="1" applyAlignment="1">
      <alignment horizontal="right"/>
    </xf>
    <xf numFmtId="9" fontId="0" fillId="0" borderId="0" xfId="0" applyNumberFormat="1"/>
    <xf numFmtId="9" fontId="52" fillId="0" borderId="0" xfId="0" applyNumberFormat="1" applyFont="1"/>
    <xf numFmtId="3" fontId="52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3" fontId="125" fillId="0" borderId="0" xfId="95" applyNumberFormat="1" applyFont="1"/>
    <xf numFmtId="170" fontId="1" fillId="0" borderId="0" xfId="95" applyNumberFormat="1" applyFont="1"/>
    <xf numFmtId="166" fontId="1" fillId="2" borderId="0" xfId="95" applyNumberFormat="1" applyFont="1" applyFill="1" applyAlignment="1">
      <alignment horizontal="right"/>
    </xf>
    <xf numFmtId="0" fontId="29" fillId="0" borderId="20" xfId="95" applyFont="1" applyBorder="1" applyAlignment="1">
      <alignment horizontal="right"/>
    </xf>
    <xf numFmtId="0" fontId="29" fillId="0" borderId="20" xfId="95" applyFont="1" applyBorder="1" applyAlignment="1">
      <alignment horizontal="right" wrapText="1"/>
    </xf>
    <xf numFmtId="0" fontId="29" fillId="0" borderId="20" xfId="95" applyFont="1" applyBorder="1"/>
    <xf numFmtId="0" fontId="29" fillId="0" borderId="0" xfId="95" applyFont="1" applyAlignment="1">
      <alignment horizontal="right"/>
    </xf>
    <xf numFmtId="166" fontId="126" fillId="0" borderId="0" xfId="0" applyNumberFormat="1" applyFont="1" applyAlignment="1">
      <alignment horizontal="center"/>
    </xf>
    <xf numFmtId="3" fontId="8" fillId="0" borderId="0" xfId="95" applyNumberFormat="1" applyFont="1"/>
    <xf numFmtId="3" fontId="13" fillId="0" borderId="0" xfId="95" applyNumberFormat="1" applyFont="1"/>
    <xf numFmtId="4" fontId="11" fillId="0" borderId="0" xfId="95" applyNumberFormat="1" applyFont="1"/>
    <xf numFmtId="3" fontId="6" fillId="0" borderId="0" xfId="5" applyNumberFormat="1" applyFont="1" applyAlignment="1" applyProtection="1">
      <alignment horizontal="right"/>
      <protection locked="0"/>
    </xf>
    <xf numFmtId="4" fontId="6" fillId="0" borderId="0" xfId="5" applyNumberFormat="1" applyFont="1" applyAlignment="1" applyProtection="1">
      <alignment horizontal="right"/>
      <protection locked="0"/>
    </xf>
    <xf numFmtId="171" fontId="6" fillId="0" borderId="0" xfId="5" applyNumberFormat="1" applyFont="1" applyAlignment="1" applyProtection="1">
      <alignment horizontal="right"/>
      <protection locked="0"/>
    </xf>
    <xf numFmtId="3" fontId="6" fillId="0" borderId="0" xfId="38" applyNumberFormat="1" applyFont="1" applyAlignment="1" applyProtection="1">
      <alignment horizontal="right" wrapText="1"/>
      <protection locked="0"/>
    </xf>
    <xf numFmtId="3" fontId="9" fillId="0" borderId="0" xfId="5" applyNumberFormat="1" applyFont="1" applyAlignment="1" applyProtection="1">
      <alignment horizontal="right"/>
      <protection locked="0"/>
    </xf>
    <xf numFmtId="3" fontId="111" fillId="0" borderId="0" xfId="5" applyNumberFormat="1" applyFont="1" applyAlignment="1" applyProtection="1">
      <alignment horizontal="right"/>
      <protection locked="0"/>
    </xf>
    <xf numFmtId="4" fontId="111" fillId="0" borderId="0" xfId="5" applyNumberFormat="1" applyFont="1" applyAlignment="1" applyProtection="1">
      <alignment horizontal="right"/>
      <protection locked="0"/>
    </xf>
    <xf numFmtId="3" fontId="9" fillId="0" borderId="0" xfId="38" applyNumberFormat="1" applyFont="1" applyAlignment="1" applyProtection="1">
      <alignment horizontal="left"/>
      <protection locked="0"/>
    </xf>
    <xf numFmtId="3" fontId="44" fillId="0" borderId="0" xfId="38" applyNumberFormat="1" applyFont="1" applyAlignment="1" applyProtection="1">
      <alignment horizontal="left"/>
      <protection locked="0"/>
    </xf>
    <xf numFmtId="3" fontId="6" fillId="0" borderId="0" xfId="38" applyNumberFormat="1" applyFont="1" applyAlignment="1" applyProtection="1">
      <alignment horizontal="left" wrapText="1"/>
      <protection locked="0"/>
    </xf>
    <xf numFmtId="3" fontId="42" fillId="0" borderId="0" xfId="38" applyNumberFormat="1" applyFont="1" applyProtection="1">
      <protection locked="0"/>
    </xf>
    <xf numFmtId="1" fontId="1" fillId="0" borderId="0" xfId="95" applyNumberFormat="1" applyFont="1"/>
    <xf numFmtId="3" fontId="9" fillId="0" borderId="20" xfId="95" applyNumberFormat="1" applyFont="1" applyBorder="1"/>
    <xf numFmtId="3" fontId="6" fillId="0" borderId="20" xfId="95" applyNumberFormat="1" applyFont="1" applyBorder="1"/>
    <xf numFmtId="0" fontId="9" fillId="0" borderId="20" xfId="95" applyFont="1" applyBorder="1"/>
    <xf numFmtId="3" fontId="11" fillId="0" borderId="20" xfId="95" applyNumberFormat="1" applyFont="1" applyBorder="1"/>
    <xf numFmtId="3" fontId="9" fillId="0" borderId="21" xfId="38" applyNumberFormat="1" applyFont="1" applyBorder="1" applyAlignment="1" applyProtection="1">
      <alignment horizontal="right"/>
      <protection locked="0"/>
    </xf>
    <xf numFmtId="3" fontId="9" fillId="0" borderId="21" xfId="38" applyNumberFormat="1" applyFont="1" applyBorder="1" applyAlignment="1" applyProtection="1">
      <alignment horizontal="left"/>
      <protection locked="0"/>
    </xf>
    <xf numFmtId="3" fontId="9" fillId="0" borderId="22" xfId="38" applyNumberFormat="1" applyFont="1" applyBorder="1" applyAlignment="1" applyProtection="1">
      <alignment horizontal="left"/>
      <protection locked="0"/>
    </xf>
    <xf numFmtId="3" fontId="4" fillId="0" borderId="0" xfId="0" applyNumberFormat="1" applyFont="1"/>
    <xf numFmtId="3" fontId="6" fillId="0" borderId="10" xfId="5" applyNumberFormat="1" applyFont="1" applyBorder="1" applyAlignment="1" applyProtection="1">
      <alignment horizontal="right"/>
      <protection locked="0"/>
    </xf>
    <xf numFmtId="3" fontId="1" fillId="0" borderId="0" xfId="5" applyNumberFormat="1" applyFont="1" applyAlignment="1" applyProtection="1">
      <alignment horizontal="right"/>
      <protection locked="0"/>
    </xf>
    <xf numFmtId="3" fontId="6" fillId="0" borderId="10" xfId="38" applyNumberFormat="1" applyFont="1" applyBorder="1" applyAlignment="1" applyProtection="1">
      <alignment horizontal="left" wrapText="1"/>
      <protection locked="0"/>
    </xf>
    <xf numFmtId="170" fontId="42" fillId="0" borderId="20" xfId="38" applyNumberFormat="1" applyFont="1" applyBorder="1" applyProtection="1">
      <protection locked="0"/>
    </xf>
    <xf numFmtId="9" fontId="4" fillId="0" borderId="0" xfId="0" applyNumberFormat="1" applyFont="1"/>
    <xf numFmtId="4" fontId="42" fillId="0" borderId="0" xfId="38" applyNumberFormat="1" applyFont="1" applyAlignment="1" applyProtection="1">
      <alignment horizontal="left"/>
      <protection locked="0"/>
    </xf>
    <xf numFmtId="3" fontId="6" fillId="0" borderId="49" xfId="5" applyNumberFormat="1" applyFont="1" applyBorder="1" applyAlignment="1" applyProtection="1">
      <alignment horizontal="right"/>
      <protection locked="0"/>
    </xf>
    <xf numFmtId="3" fontId="6" fillId="0" borderId="26" xfId="5" applyNumberFormat="1" applyFont="1" applyBorder="1" applyAlignment="1" applyProtection="1">
      <alignment horizontal="left"/>
      <protection locked="0"/>
    </xf>
    <xf numFmtId="3" fontId="9" fillId="0" borderId="31" xfId="5" applyNumberFormat="1" applyFont="1" applyBorder="1" applyAlignment="1" applyProtection="1">
      <alignment horizontal="right"/>
      <protection locked="0"/>
    </xf>
    <xf numFmtId="3" fontId="9" fillId="0" borderId="31" xfId="38" applyNumberFormat="1" applyFont="1" applyBorder="1" applyAlignment="1" applyProtection="1">
      <alignment horizontal="left"/>
      <protection locked="0"/>
    </xf>
    <xf numFmtId="3" fontId="9" fillId="0" borderId="50" xfId="38" applyNumberFormat="1" applyFont="1" applyBorder="1" applyAlignment="1" applyProtection="1">
      <alignment horizontal="left"/>
      <protection locked="0"/>
    </xf>
    <xf numFmtId="166" fontId="6" fillId="0" borderId="0" xfId="38" applyNumberFormat="1" applyFont="1" applyAlignment="1" applyProtection="1">
      <alignment horizontal="left" wrapText="1"/>
      <protection locked="0"/>
    </xf>
    <xf numFmtId="4" fontId="42" fillId="0" borderId="0" xfId="38" applyNumberFormat="1" applyFont="1" applyProtection="1">
      <protection locked="0"/>
    </xf>
    <xf numFmtId="3" fontId="6" fillId="0" borderId="26" xfId="5" applyNumberFormat="1" applyFont="1" applyBorder="1" applyAlignment="1" applyProtection="1">
      <alignment horizontal="right"/>
      <protection locked="0"/>
    </xf>
    <xf numFmtId="170" fontId="42" fillId="0" borderId="0" xfId="38" applyNumberFormat="1" applyFont="1" applyProtection="1">
      <protection locked="0"/>
    </xf>
    <xf numFmtId="0" fontId="127" fillId="0" borderId="0" xfId="95" applyFont="1"/>
    <xf numFmtId="3" fontId="9" fillId="0" borderId="0" xfId="38" applyNumberFormat="1" applyFont="1" applyAlignment="1" applyProtection="1">
      <alignment horizontal="left" wrapText="1"/>
      <protection locked="0"/>
    </xf>
    <xf numFmtId="3" fontId="9" fillId="2" borderId="0" xfId="5" applyNumberFormat="1" applyFont="1" applyFill="1" applyAlignment="1" applyProtection="1">
      <alignment horizontal="right"/>
      <protection locked="0"/>
    </xf>
    <xf numFmtId="3" fontId="9" fillId="2" borderId="0" xfId="38" applyNumberFormat="1" applyFont="1" applyFill="1" applyAlignment="1" applyProtection="1">
      <alignment horizontal="left" wrapText="1"/>
      <protection locked="0"/>
    </xf>
    <xf numFmtId="3" fontId="6" fillId="2" borderId="0" xfId="5" applyNumberFormat="1" applyFont="1" applyFill="1" applyAlignment="1" applyProtection="1">
      <alignment horizontal="right"/>
      <protection locked="0"/>
    </xf>
    <xf numFmtId="3" fontId="6" fillId="2" borderId="0" xfId="38" applyNumberFormat="1" applyFont="1" applyFill="1" applyAlignment="1" applyProtection="1">
      <alignment horizontal="left" wrapText="1"/>
      <protection locked="0"/>
    </xf>
    <xf numFmtId="0" fontId="42" fillId="0" borderId="0" xfId="95" quotePrefix="1" applyFont="1"/>
    <xf numFmtId="170" fontId="11" fillId="0" borderId="0" xfId="38" applyNumberFormat="1" applyFont="1" applyProtection="1">
      <protection locked="0"/>
    </xf>
    <xf numFmtId="3" fontId="59" fillId="0" borderId="0" xfId="5" applyNumberFormat="1" applyFont="1" applyAlignment="1" applyProtection="1">
      <alignment horizontal="right"/>
      <protection locked="0"/>
    </xf>
    <xf numFmtId="170" fontId="42" fillId="0" borderId="0" xfId="95" applyNumberFormat="1" applyFont="1"/>
    <xf numFmtId="166" fontId="11" fillId="0" borderId="0" xfId="38" applyNumberFormat="1" applyFont="1" applyProtection="1">
      <protection locked="0"/>
    </xf>
    <xf numFmtId="9" fontId="54" fillId="0" borderId="0" xfId="0" applyNumberFormat="1" applyFont="1"/>
    <xf numFmtId="3" fontId="6" fillId="0" borderId="10" xfId="5" applyNumberFormat="1" applyFont="1" applyBorder="1" applyAlignment="1" applyProtection="1">
      <alignment horizontal="right" vertical="center"/>
      <protection locked="0"/>
    </xf>
    <xf numFmtId="4" fontId="6" fillId="0" borderId="10" xfId="5" applyNumberFormat="1" applyFont="1" applyBorder="1" applyAlignment="1" applyProtection="1">
      <alignment horizontal="right" vertical="center"/>
      <protection locked="0"/>
    </xf>
    <xf numFmtId="3" fontId="6" fillId="0" borderId="0" xfId="38" applyNumberFormat="1" applyFont="1" applyProtection="1">
      <protection locked="0"/>
    </xf>
    <xf numFmtId="3" fontId="6" fillId="0" borderId="0" xfId="5" applyNumberFormat="1" applyFont="1" applyAlignment="1" applyProtection="1">
      <alignment horizontal="right" vertical="center"/>
      <protection locked="0"/>
    </xf>
    <xf numFmtId="4" fontId="6" fillId="0" borderId="0" xfId="5" applyNumberFormat="1" applyFont="1" applyAlignment="1" applyProtection="1">
      <alignment horizontal="right" vertical="center"/>
      <protection locked="0"/>
    </xf>
    <xf numFmtId="3" fontId="6" fillId="0" borderId="0" xfId="38" applyNumberFormat="1" applyFont="1" applyAlignment="1" applyProtection="1">
      <alignment horizontal="left"/>
      <protection locked="0"/>
    </xf>
    <xf numFmtId="3" fontId="11" fillId="0" borderId="0" xfId="5" applyNumberFormat="1" applyFont="1" applyAlignment="1" applyProtection="1">
      <alignment horizontal="left"/>
      <protection locked="0"/>
    </xf>
    <xf numFmtId="4" fontId="11" fillId="0" borderId="0" xfId="5" applyNumberFormat="1" applyFont="1" applyAlignment="1" applyProtection="1">
      <alignment horizontal="right"/>
      <protection locked="0"/>
    </xf>
    <xf numFmtId="3" fontId="9" fillId="0" borderId="0" xfId="5" applyNumberFormat="1" applyFont="1" applyAlignment="1" applyProtection="1">
      <alignment horizontal="left"/>
      <protection locked="0"/>
    </xf>
    <xf numFmtId="3" fontId="6" fillId="0" borderId="0" xfId="33" applyNumberFormat="1" applyFont="1"/>
    <xf numFmtId="4" fontId="11" fillId="0" borderId="0" xfId="33" applyNumberFormat="1" applyFont="1" applyAlignment="1">
      <alignment horizontal="left"/>
    </xf>
    <xf numFmtId="0" fontId="13" fillId="0" borderId="0" xfId="33" applyFont="1"/>
    <xf numFmtId="166" fontId="11" fillId="0" borderId="0" xfId="95" applyNumberFormat="1" applyFont="1"/>
    <xf numFmtId="166" fontId="6" fillId="0" borderId="0" xfId="5" applyNumberFormat="1" applyFont="1" applyAlignment="1" applyProtection="1">
      <alignment horizontal="right"/>
      <protection locked="0"/>
    </xf>
    <xf numFmtId="166" fontId="111" fillId="0" borderId="0" xfId="5" applyNumberFormat="1" applyFont="1" applyAlignment="1" applyProtection="1">
      <alignment horizontal="right"/>
      <protection locked="0"/>
    </xf>
    <xf numFmtId="166" fontId="9" fillId="0" borderId="0" xfId="5" applyNumberFormat="1" applyFont="1" applyAlignment="1" applyProtection="1">
      <alignment horizontal="right"/>
      <protection locked="0"/>
    </xf>
    <xf numFmtId="166" fontId="6" fillId="0" borderId="0" xfId="95" applyNumberFormat="1" applyFont="1"/>
    <xf numFmtId="166" fontId="6" fillId="0" borderId="20" xfId="95" applyNumberFormat="1" applyFont="1" applyBorder="1"/>
    <xf numFmtId="166" fontId="6" fillId="0" borderId="10" xfId="5" applyNumberFormat="1" applyFont="1" applyBorder="1" applyAlignment="1" applyProtection="1">
      <alignment horizontal="right" vertical="center"/>
      <protection locked="0"/>
    </xf>
    <xf numFmtId="166" fontId="6" fillId="0" borderId="0" xfId="5" applyNumberFormat="1" applyFont="1" applyAlignment="1" applyProtection="1">
      <alignment horizontal="right" vertical="center"/>
      <protection locked="0"/>
    </xf>
    <xf numFmtId="166" fontId="11" fillId="0" borderId="0" xfId="5" applyNumberFormat="1" applyFont="1" applyAlignment="1" applyProtection="1">
      <alignment horizontal="right"/>
      <protection locked="0"/>
    </xf>
    <xf numFmtId="166" fontId="11" fillId="0" borderId="0" xfId="33" applyNumberFormat="1" applyFont="1" applyAlignment="1">
      <alignment horizontal="left"/>
    </xf>
    <xf numFmtId="3" fontId="92" fillId="0" borderId="0" xfId="95" applyNumberFormat="1" applyFont="1" applyAlignment="1">
      <alignment horizontal="right" indent="1"/>
    </xf>
    <xf numFmtId="0" fontId="59" fillId="0" borderId="0" xfId="95" applyFont="1" applyAlignment="1">
      <alignment horizontal="center" vertical="center"/>
    </xf>
    <xf numFmtId="9" fontId="11" fillId="0" borderId="0" xfId="89" applyFont="1"/>
    <xf numFmtId="3" fontId="42" fillId="0" borderId="0" xfId="95" applyNumberFormat="1" applyFont="1" applyAlignment="1">
      <alignment horizontal="right" indent="1"/>
    </xf>
    <xf numFmtId="3" fontId="1" fillId="0" borderId="0" xfId="95" applyNumberFormat="1" applyFont="1" applyAlignment="1">
      <alignment horizontal="right" vertical="center"/>
    </xf>
    <xf numFmtId="3" fontId="11" fillId="0" borderId="0" xfId="95" applyNumberFormat="1" applyFont="1" applyAlignment="1">
      <alignment horizontal="right" vertical="center"/>
    </xf>
    <xf numFmtId="0" fontId="59" fillId="0" borderId="0" xfId="95" applyFont="1" applyAlignment="1">
      <alignment horizontal="right" vertical="center"/>
    </xf>
    <xf numFmtId="0" fontId="59" fillId="0" borderId="0" xfId="95" applyFont="1" applyAlignment="1">
      <alignment vertical="center"/>
    </xf>
    <xf numFmtId="167" fontId="6" fillId="0" borderId="26" xfId="95" applyNumberFormat="1" applyFont="1" applyBorder="1" applyAlignment="1">
      <alignment horizontal="right" vertical="center"/>
    </xf>
    <xf numFmtId="167" fontId="6" fillId="0" borderId="51" xfId="95" applyNumberFormat="1" applyFont="1" applyBorder="1" applyAlignment="1">
      <alignment horizontal="right" vertical="center"/>
    </xf>
    <xf numFmtId="0" fontId="9" fillId="0" borderId="26" xfId="95" applyFont="1" applyBorder="1" applyAlignment="1">
      <alignment vertical="center"/>
    </xf>
    <xf numFmtId="167" fontId="0" fillId="0" borderId="0" xfId="0" applyNumberFormat="1"/>
    <xf numFmtId="167" fontId="6" fillId="0" borderId="0" xfId="95" applyNumberFormat="1" applyFont="1" applyAlignment="1">
      <alignment horizontal="right" vertical="center"/>
    </xf>
    <xf numFmtId="167" fontId="6" fillId="0" borderId="7" xfId="95" applyNumberFormat="1" applyFont="1" applyBorder="1" applyAlignment="1">
      <alignment horizontal="right" vertical="center"/>
    </xf>
    <xf numFmtId="0" fontId="1" fillId="0" borderId="0" xfId="95" applyFont="1" applyAlignment="1">
      <alignment horizontal="left" vertical="center"/>
    </xf>
    <xf numFmtId="0" fontId="1" fillId="0" borderId="0" xfId="95" applyFont="1" applyAlignment="1">
      <alignment horizontal="left" vertical="center" wrapText="1"/>
    </xf>
    <xf numFmtId="0" fontId="1" fillId="0" borderId="0" xfId="95" applyFont="1" applyAlignment="1">
      <alignment vertical="center"/>
    </xf>
    <xf numFmtId="0" fontId="19" fillId="0" borderId="4" xfId="95" applyFont="1" applyBorder="1" applyAlignment="1">
      <alignment horizontal="right" vertical="center"/>
    </xf>
    <xf numFmtId="0" fontId="9" fillId="0" borderId="52" xfId="95" applyFont="1" applyBorder="1" applyAlignment="1">
      <alignment horizontal="right" vertical="center"/>
    </xf>
    <xf numFmtId="0" fontId="19" fillId="0" borderId="4" xfId="95" applyFont="1" applyBorder="1" applyAlignment="1">
      <alignment horizontal="left" vertical="center"/>
    </xf>
    <xf numFmtId="0" fontId="15" fillId="0" borderId="0" xfId="95" applyFont="1" applyAlignment="1">
      <alignment horizontal="right"/>
    </xf>
    <xf numFmtId="0" fontId="9" fillId="0" borderId="0" xfId="95" applyFont="1" applyBorder="1" applyAlignment="1">
      <alignment vertical="center"/>
    </xf>
    <xf numFmtId="167" fontId="6" fillId="0" borderId="0" xfId="95" applyNumberFormat="1" applyFont="1" applyBorder="1" applyAlignment="1">
      <alignment horizontal="right" vertical="center"/>
    </xf>
    <xf numFmtId="3" fontId="128" fillId="0" borderId="0" xfId="0" applyNumberFormat="1" applyFont="1"/>
    <xf numFmtId="3" fontId="106" fillId="0" borderId="0" xfId="95" applyNumberFormat="1" applyFont="1"/>
    <xf numFmtId="0" fontId="100" fillId="0" borderId="0" xfId="0" applyFont="1"/>
    <xf numFmtId="0" fontId="19" fillId="0" borderId="0" xfId="95" applyFont="1" applyAlignment="1">
      <alignment horizontal="left" indent="1"/>
    </xf>
    <xf numFmtId="167" fontId="52" fillId="0" borderId="0" xfId="95" applyNumberFormat="1" applyFont="1"/>
    <xf numFmtId="3" fontId="19" fillId="0" borderId="0" xfId="95" applyNumberFormat="1" applyFont="1" applyAlignment="1">
      <alignment horizontal="right" indent="1"/>
    </xf>
    <xf numFmtId="0" fontId="19" fillId="0" borderId="0" xfId="95" applyFont="1" applyAlignment="1">
      <alignment horizontal="right"/>
    </xf>
    <xf numFmtId="0" fontId="52" fillId="0" borderId="0" xfId="95" applyFont="1" applyAlignment="1">
      <alignment horizontal="right"/>
    </xf>
    <xf numFmtId="3" fontId="129" fillId="0" borderId="0" xfId="95" applyNumberFormat="1" applyFont="1"/>
    <xf numFmtId="0" fontId="6" fillId="0" borderId="10" xfId="95" applyFont="1" applyBorder="1" applyAlignment="1">
      <alignment horizontal="center"/>
    </xf>
    <xf numFmtId="0" fontId="36" fillId="0" borderId="0" xfId="95" applyFont="1"/>
    <xf numFmtId="3" fontId="19" fillId="0" borderId="0" xfId="95" applyNumberFormat="1" applyFont="1" applyAlignment="1">
      <alignment horizontal="right"/>
    </xf>
    <xf numFmtId="3" fontId="19" fillId="0" borderId="0" xfId="95" applyNumberFormat="1" applyFont="1" applyAlignment="1">
      <alignment horizontal="left"/>
    </xf>
    <xf numFmtId="3" fontId="128" fillId="0" borderId="0" xfId="0" applyNumberFormat="1" applyFont="1" applyAlignment="1">
      <alignment horizontal="center"/>
    </xf>
    <xf numFmtId="0" fontId="19" fillId="0" borderId="4" xfId="95" applyFont="1" applyBorder="1" applyAlignment="1">
      <alignment horizontal="center" vertical="center"/>
    </xf>
    <xf numFmtId="1" fontId="1" fillId="0" borderId="0" xfId="95" applyNumberFormat="1" applyFont="1" applyAlignment="1">
      <alignment horizontal="center" vertical="center"/>
    </xf>
    <xf numFmtId="1" fontId="1" fillId="0" borderId="0" xfId="95" applyNumberFormat="1" applyFont="1" applyAlignment="1">
      <alignment horizontal="center"/>
    </xf>
    <xf numFmtId="0" fontId="1" fillId="0" borderId="0" xfId="95" applyFont="1" applyAlignment="1">
      <alignment horizontal="center" vertical="center"/>
    </xf>
    <xf numFmtId="1" fontId="6" fillId="0" borderId="0" xfId="95" applyNumberFormat="1" applyFont="1"/>
    <xf numFmtId="1" fontId="19" fillId="2" borderId="0" xfId="95" applyNumberFormat="1" applyFont="1" applyFill="1"/>
    <xf numFmtId="3" fontId="19" fillId="2" borderId="0" xfId="95" applyNumberFormat="1" applyFont="1" applyFill="1"/>
    <xf numFmtId="3" fontId="1" fillId="0" borderId="3" xfId="95" applyNumberFormat="1" applyFont="1" applyBorder="1"/>
    <xf numFmtId="3" fontId="6" fillId="0" borderId="3" xfId="95" applyNumberFormat="1" applyFont="1" applyBorder="1"/>
    <xf numFmtId="3" fontId="11" fillId="0" borderId="0" xfId="34" applyNumberFormat="1" applyFont="1" applyAlignment="1">
      <alignment horizontal="center"/>
    </xf>
    <xf numFmtId="3" fontId="19" fillId="0" borderId="0" xfId="34" applyNumberFormat="1" applyFont="1"/>
    <xf numFmtId="3" fontId="1" fillId="0" borderId="0" xfId="34" applyNumberFormat="1" applyFont="1"/>
    <xf numFmtId="3" fontId="1" fillId="0" borderId="3" xfId="34" applyNumberFormat="1" applyFont="1" applyBorder="1"/>
    <xf numFmtId="3" fontId="19" fillId="0" borderId="16" xfId="34" applyNumberFormat="1" applyFont="1" applyBorder="1"/>
    <xf numFmtId="0" fontId="1" fillId="0" borderId="0" xfId="34" applyFont="1"/>
    <xf numFmtId="3" fontId="6" fillId="0" borderId="3" xfId="34" applyNumberFormat="1" applyFont="1" applyBorder="1"/>
    <xf numFmtId="0" fontId="19" fillId="0" borderId="0" xfId="34" applyFont="1"/>
    <xf numFmtId="3" fontId="19" fillId="5" borderId="0" xfId="0" quotePrefix="1" applyNumberFormat="1" applyFont="1" applyFill="1" applyAlignment="1">
      <alignment horizontal="right" vertical="center"/>
    </xf>
    <xf numFmtId="173" fontId="6" fillId="0" borderId="0" xfId="0" applyNumberFormat="1" applyFont="1" applyAlignment="1" applyProtection="1">
      <alignment vertical="center"/>
      <protection locked="0"/>
    </xf>
    <xf numFmtId="173" fontId="6" fillId="0" borderId="0" xfId="0" applyNumberFormat="1" applyFont="1" applyAlignment="1">
      <alignment vertical="center"/>
    </xf>
    <xf numFmtId="173" fontId="6" fillId="0" borderId="10" xfId="0" applyNumberFormat="1" applyFont="1" applyBorder="1" applyAlignment="1" applyProtection="1">
      <alignment vertical="center"/>
      <protection locked="0"/>
    </xf>
    <xf numFmtId="173" fontId="6" fillId="0" borderId="10" xfId="0" applyNumberFormat="1" applyFont="1" applyBorder="1" applyAlignment="1">
      <alignment vertical="center"/>
    </xf>
    <xf numFmtId="173" fontId="9" fillId="3" borderId="0" xfId="49" applyNumberFormat="1" applyFont="1" applyFill="1" applyAlignment="1" applyProtection="1">
      <alignment vertical="center"/>
      <protection locked="0"/>
    </xf>
    <xf numFmtId="0" fontId="11" fillId="0" borderId="0" xfId="61" applyFont="1"/>
    <xf numFmtId="0" fontId="18" fillId="0" borderId="0" xfId="61" applyFont="1" applyAlignment="1">
      <alignment horizontal="right"/>
    </xf>
    <xf numFmtId="0" fontId="19" fillId="0" borderId="0" xfId="61" applyFont="1"/>
    <xf numFmtId="0" fontId="13" fillId="0" borderId="0" xfId="61" applyFont="1"/>
    <xf numFmtId="0" fontId="60" fillId="0" borderId="0" xfId="61" applyFont="1"/>
    <xf numFmtId="0" fontId="99" fillId="0" borderId="0" xfId="0" applyFont="1"/>
    <xf numFmtId="0" fontId="99" fillId="3" borderId="0" xfId="0" applyFont="1" applyFill="1"/>
    <xf numFmtId="0" fontId="25" fillId="0" borderId="0" xfId="61" applyFont="1"/>
    <xf numFmtId="0" fontId="6" fillId="0" borderId="0" xfId="61" applyFont="1"/>
    <xf numFmtId="2" fontId="57" fillId="0" borderId="0" xfId="61" applyNumberFormat="1" applyFont="1" applyAlignment="1">
      <alignment horizontal="right" wrapText="1" indent="1" readingOrder="1"/>
    </xf>
    <xf numFmtId="2" fontId="57" fillId="0" borderId="0" xfId="61" applyNumberFormat="1" applyFont="1" applyAlignment="1">
      <alignment horizontal="center" wrapText="1" readingOrder="1"/>
    </xf>
    <xf numFmtId="2" fontId="33" fillId="0" borderId="0" xfId="61" applyNumberFormat="1" applyFont="1" applyAlignment="1">
      <alignment horizontal="center" wrapText="1" readingOrder="1"/>
    </xf>
    <xf numFmtId="0" fontId="33" fillId="0" borderId="0" xfId="61" applyFont="1" applyAlignment="1">
      <alignment horizontal="left" vertical="center" wrapText="1" indent="1" readingOrder="1"/>
    </xf>
    <xf numFmtId="2" fontId="57" fillId="0" borderId="0" xfId="61" applyNumberFormat="1" applyFont="1" applyAlignment="1">
      <alignment horizontal="center" wrapText="1"/>
    </xf>
    <xf numFmtId="2" fontId="57" fillId="3" borderId="0" xfId="61" applyNumberFormat="1" applyFont="1" applyFill="1" applyAlignment="1">
      <alignment horizontal="center" wrapText="1"/>
    </xf>
    <xf numFmtId="2" fontId="6" fillId="0" borderId="0" xfId="0" applyNumberFormat="1" applyFont="1" applyAlignment="1">
      <alignment horizontal="center" wrapText="1" readingOrder="1"/>
    </xf>
    <xf numFmtId="0" fontId="20" fillId="0" borderId="18" xfId="61" applyFont="1" applyBorder="1" applyAlignment="1">
      <alignment horizontal="center"/>
    </xf>
    <xf numFmtId="0" fontId="20" fillId="0" borderId="17" xfId="61" applyFont="1" applyBorder="1" applyAlignment="1">
      <alignment horizontal="center"/>
    </xf>
    <xf numFmtId="0" fontId="20" fillId="0" borderId="17" xfId="61" applyFont="1" applyBorder="1" applyAlignment="1">
      <alignment horizontal="left" vertical="center" wrapText="1" indent="1" readingOrder="1"/>
    </xf>
    <xf numFmtId="0" fontId="56" fillId="0" borderId="0" xfId="61" applyFont="1"/>
    <xf numFmtId="0" fontId="18" fillId="0" borderId="0" xfId="61" applyFont="1"/>
    <xf numFmtId="167" fontId="6" fillId="0" borderId="0" xfId="61" applyNumberFormat="1" applyFont="1" applyAlignment="1">
      <alignment horizontal="center"/>
    </xf>
    <xf numFmtId="0" fontId="47" fillId="3" borderId="0" xfId="61" applyFont="1" applyFill="1"/>
    <xf numFmtId="0" fontId="47" fillId="0" borderId="0" xfId="61" applyFont="1"/>
    <xf numFmtId="0" fontId="80" fillId="0" borderId="0" xfId="61" applyFont="1"/>
    <xf numFmtId="0" fontId="47" fillId="3" borderId="0" xfId="61" quotePrefix="1" applyFont="1" applyFill="1"/>
    <xf numFmtId="0" fontId="47" fillId="0" borderId="0" xfId="61" quotePrefix="1" applyFont="1"/>
    <xf numFmtId="0" fontId="6" fillId="3" borderId="3" xfId="61" applyFont="1" applyFill="1" applyBorder="1"/>
    <xf numFmtId="0" fontId="47" fillId="0" borderId="3" xfId="61" applyFont="1" applyBorder="1"/>
    <xf numFmtId="167" fontId="6" fillId="3" borderId="3" xfId="61" quotePrefix="1" applyNumberFormat="1" applyFont="1" applyFill="1" applyBorder="1" applyAlignment="1">
      <alignment horizontal="center"/>
    </xf>
    <xf numFmtId="0" fontId="19" fillId="0" borderId="3" xfId="61" applyFont="1" applyBorder="1" applyAlignment="1">
      <alignment horizontal="center"/>
    </xf>
    <xf numFmtId="0" fontId="19" fillId="0" borderId="3" xfId="61" applyFont="1" applyBorder="1" applyAlignment="1">
      <alignment horizontal="left" indent="1"/>
    </xf>
    <xf numFmtId="0" fontId="6" fillId="0" borderId="0" xfId="62" applyFont="1" applyAlignment="1" applyProtection="1"/>
    <xf numFmtId="3" fontId="6" fillId="3" borderId="10" xfId="5" applyNumberFormat="1" applyFont="1" applyFill="1" applyBorder="1" applyAlignment="1" applyProtection="1">
      <alignment horizontal="right"/>
      <protection locked="0"/>
    </xf>
    <xf numFmtId="3" fontId="6" fillId="3" borderId="67" xfId="5" applyNumberFormat="1" applyFont="1" applyFill="1" applyBorder="1" applyAlignment="1" applyProtection="1">
      <alignment horizontal="right"/>
      <protection locked="0"/>
    </xf>
    <xf numFmtId="3" fontId="9" fillId="3" borderId="68" xfId="5" applyNumberFormat="1" applyFont="1" applyFill="1" applyBorder="1" applyAlignment="1" applyProtection="1">
      <alignment horizontal="right"/>
      <protection locked="0"/>
    </xf>
    <xf numFmtId="0" fontId="36" fillId="0" borderId="0" xfId="4" applyFont="1"/>
    <xf numFmtId="0" fontId="25" fillId="3" borderId="0" xfId="0" applyFont="1" applyFill="1" applyProtection="1">
      <protection locked="0"/>
    </xf>
    <xf numFmtId="0" fontId="13" fillId="3" borderId="0" xfId="0" applyFont="1" applyFill="1" applyAlignment="1">
      <alignment vertical="center"/>
    </xf>
    <xf numFmtId="0" fontId="13" fillId="3" borderId="0" xfId="5" applyFont="1" applyFill="1" applyAlignment="1">
      <alignment horizontal="left" vertical="center"/>
    </xf>
    <xf numFmtId="0" fontId="13" fillId="3" borderId="0" xfId="5" applyFont="1" applyFill="1">
      <alignment vertical="top"/>
    </xf>
    <xf numFmtId="0" fontId="13" fillId="3" borderId="0" xfId="5" applyFont="1" applyFill="1" applyAlignment="1">
      <alignment vertical="center"/>
    </xf>
    <xf numFmtId="0" fontId="13" fillId="3" borderId="0" xfId="0" applyFont="1" applyFill="1"/>
    <xf numFmtId="0" fontId="7" fillId="0" borderId="4" xfId="1" applyFont="1" applyBorder="1" applyAlignment="1">
      <alignment horizontal="left" vertical="center"/>
    </xf>
    <xf numFmtId="0" fontId="13" fillId="0" borderId="0" xfId="67" applyFont="1"/>
    <xf numFmtId="0" fontId="20" fillId="3" borderId="17" xfId="0" applyFont="1" applyFill="1" applyBorder="1" applyAlignment="1" applyProtection="1">
      <alignment horizontal="center" vertical="center" wrapText="1" readingOrder="1"/>
      <protection locked="0"/>
    </xf>
    <xf numFmtId="0" fontId="20" fillId="3" borderId="17" xfId="0" applyFont="1" applyFill="1" applyBorder="1" applyAlignment="1">
      <alignment horizontal="center" vertical="center" wrapText="1" readingOrder="1"/>
    </xf>
    <xf numFmtId="3" fontId="1" fillId="3" borderId="0" xfId="0" applyNumberFormat="1" applyFont="1" applyFill="1" applyAlignment="1" applyProtection="1">
      <alignment horizontal="right" vertical="center"/>
      <protection locked="0"/>
    </xf>
    <xf numFmtId="167" fontId="6" fillId="3" borderId="10" xfId="5" applyNumberFormat="1" applyFont="1" applyFill="1" applyBorder="1" applyAlignment="1" applyProtection="1">
      <alignment horizontal="center" vertical="center"/>
      <protection locked="0"/>
    </xf>
    <xf numFmtId="0" fontId="9" fillId="3" borderId="17" xfId="0" applyFont="1" applyFill="1" applyBorder="1" applyAlignment="1">
      <alignment horizontal="center" vertical="center" wrapText="1" readingOrder="1"/>
    </xf>
    <xf numFmtId="166" fontId="6" fillId="3" borderId="10" xfId="5" applyNumberFormat="1" applyFont="1" applyFill="1" applyBorder="1" applyAlignment="1">
      <alignment horizontal="center" vertical="center"/>
    </xf>
    <xf numFmtId="0" fontId="102" fillId="0" borderId="0" xfId="90" applyFont="1" applyAlignment="1" applyProtection="1">
      <alignment horizontal="left"/>
      <protection hidden="1"/>
    </xf>
    <xf numFmtId="3" fontId="1" fillId="3" borderId="0" xfId="67" applyNumberFormat="1" applyFont="1" applyFill="1"/>
    <xf numFmtId="0" fontId="19" fillId="3" borderId="0" xfId="67" applyFont="1" applyFill="1" applyAlignment="1">
      <alignment horizontal="left" indent="1"/>
    </xf>
    <xf numFmtId="1" fontId="6" fillId="0" borderId="0" xfId="67" applyNumberFormat="1" applyFont="1" applyAlignment="1">
      <alignment horizontal="right" vertical="center" indent="1"/>
    </xf>
    <xf numFmtId="0" fontId="63" fillId="3" borderId="0" xfId="0" applyFont="1" applyFill="1"/>
    <xf numFmtId="0" fontId="6" fillId="3" borderId="0" xfId="12" applyFont="1" applyFill="1" applyAlignment="1">
      <alignment horizontal="right" vertical="center"/>
    </xf>
    <xf numFmtId="0" fontId="6" fillId="3" borderId="0" xfId="12" quotePrefix="1" applyFont="1" applyFill="1" applyAlignment="1"/>
    <xf numFmtId="0" fontId="6" fillId="3" borderId="0" xfId="13" applyFont="1" applyFill="1" applyAlignment="1"/>
    <xf numFmtId="0" fontId="24" fillId="3" borderId="0" xfId="14" applyFont="1" applyFill="1" applyAlignment="1">
      <alignment horizontal="right" vertical="center"/>
    </xf>
    <xf numFmtId="0" fontId="3" fillId="3" borderId="0" xfId="11" applyFill="1" applyAlignment="1">
      <alignment horizontal="right" vertical="center"/>
    </xf>
    <xf numFmtId="0" fontId="9" fillId="3" borderId="0" xfId="14" applyFont="1" applyFill="1" applyAlignment="1">
      <alignment horizontal="left" wrapText="1"/>
    </xf>
    <xf numFmtId="0" fontId="6" fillId="3" borderId="0" xfId="12" applyFont="1" applyFill="1" applyAlignment="1"/>
    <xf numFmtId="0" fontId="6" fillId="3" borderId="0" xfId="67" applyFont="1" applyFill="1" applyAlignment="1">
      <alignment wrapText="1"/>
    </xf>
    <xf numFmtId="3" fontId="3" fillId="3" borderId="0" xfId="11" applyNumberFormat="1" applyFill="1"/>
    <xf numFmtId="3" fontId="0" fillId="3" borderId="0" xfId="11" applyNumberFormat="1" applyFont="1" applyFill="1"/>
    <xf numFmtId="0" fontId="0" fillId="3" borderId="0" xfId="11" applyFont="1" applyFill="1"/>
    <xf numFmtId="3" fontId="9" fillId="0" borderId="16" xfId="12" applyNumberFormat="1" applyFont="1" applyBorder="1" applyAlignment="1"/>
    <xf numFmtId="3" fontId="6" fillId="0" borderId="3" xfId="12" applyNumberFormat="1" applyFont="1" applyBorder="1" applyAlignment="1"/>
    <xf numFmtId="3" fontId="6" fillId="0" borderId="0" xfId="12" applyNumberFormat="1" applyFont="1" applyAlignment="1"/>
    <xf numFmtId="3" fontId="6" fillId="3" borderId="0" xfId="13" applyNumberFormat="1" applyFont="1" applyFill="1" applyAlignment="1">
      <alignment horizontal="right"/>
    </xf>
    <xf numFmtId="3" fontId="6" fillId="5" borderId="0" xfId="13" applyNumberFormat="1" applyFont="1" applyFill="1" applyAlignment="1">
      <alignment horizontal="right"/>
    </xf>
    <xf numFmtId="0" fontId="6" fillId="3" borderId="0" xfId="13" applyFont="1" applyFill="1" applyAlignment="1">
      <alignment wrapText="1"/>
    </xf>
    <xf numFmtId="0" fontId="17" fillId="3" borderId="3" xfId="12" applyFont="1" applyFill="1" applyBorder="1">
      <alignment vertical="top"/>
    </xf>
    <xf numFmtId="0" fontId="6" fillId="0" borderId="0" xfId="4" applyFont="1" applyAlignment="1">
      <alignment horizontal="right"/>
    </xf>
    <xf numFmtId="0" fontId="11" fillId="0" borderId="0" xfId="4" applyFont="1"/>
    <xf numFmtId="0" fontId="18" fillId="0" borderId="0" xfId="4" applyFont="1" applyAlignment="1">
      <alignment vertical="top"/>
    </xf>
    <xf numFmtId="0" fontId="18" fillId="0" borderId="0" xfId="5" applyFont="1">
      <alignment vertical="top"/>
    </xf>
    <xf numFmtId="0" fontId="11" fillId="0" borderId="0" xfId="4" applyFont="1" applyAlignment="1">
      <alignment horizontal="right"/>
    </xf>
    <xf numFmtId="3" fontId="9" fillId="0" borderId="0" xfId="4" applyNumberFormat="1" applyFont="1" applyAlignment="1">
      <alignment horizontal="right" vertical="center"/>
    </xf>
    <xf numFmtId="0" fontId="19" fillId="0" borderId="0" xfId="4" applyFont="1" applyAlignment="1">
      <alignment horizontal="left" vertical="center" indent="1"/>
    </xf>
    <xf numFmtId="0" fontId="107" fillId="0" borderId="0" xfId="5" applyFont="1" applyAlignment="1"/>
    <xf numFmtId="0" fontId="108" fillId="0" borderId="0" xfId="5" applyFont="1" applyAlignment="1"/>
    <xf numFmtId="0" fontId="11" fillId="0" borderId="0" xfId="5" applyFont="1">
      <alignment vertical="top"/>
    </xf>
    <xf numFmtId="0" fontId="11" fillId="0" borderId="0" xfId="5" applyFont="1" applyAlignment="1"/>
    <xf numFmtId="0" fontId="1" fillId="0" borderId="0" xfId="4" applyFont="1" applyAlignment="1">
      <alignment horizontal="left" indent="1"/>
    </xf>
    <xf numFmtId="0" fontId="11" fillId="0" borderId="0" xfId="4" applyFont="1" applyAlignment="1">
      <alignment horizontal="left" indent="1"/>
    </xf>
    <xf numFmtId="3" fontId="1" fillId="0" borderId="0" xfId="4" applyNumberFormat="1" applyFont="1"/>
    <xf numFmtId="167" fontId="6" fillId="0" borderId="0" xfId="4" applyNumberFormat="1" applyFont="1" applyAlignment="1">
      <alignment horizontal="right"/>
    </xf>
    <xf numFmtId="0" fontId="1" fillId="0" borderId="0" xfId="4" applyFont="1" applyAlignment="1">
      <alignment horizontal="left" vertical="center" indent="1"/>
    </xf>
    <xf numFmtId="0" fontId="11" fillId="0" borderId="0" xfId="4" applyFont="1" applyAlignment="1">
      <alignment horizontal="left" vertical="center" indent="1"/>
    </xf>
    <xf numFmtId="0" fontId="31" fillId="0" borderId="0" xfId="4" applyFont="1"/>
    <xf numFmtId="2" fontId="32" fillId="0" borderId="0" xfId="5" applyNumberFormat="1" applyFont="1" applyAlignment="1"/>
    <xf numFmtId="0" fontId="18" fillId="0" borderId="0" xfId="5" applyFont="1" applyAlignment="1">
      <alignment horizontal="left" vertical="top" wrapText="1"/>
    </xf>
    <xf numFmtId="0" fontId="31" fillId="0" borderId="0" xfId="5" applyFont="1" applyAlignment="1">
      <alignment horizontal="left" vertical="top" wrapText="1"/>
    </xf>
    <xf numFmtId="0" fontId="33" fillId="0" borderId="0" xfId="4" applyFont="1" applyAlignment="1">
      <alignment horizontal="right" vertical="center"/>
    </xf>
    <xf numFmtId="0" fontId="32" fillId="0" borderId="0" xfId="5" applyFont="1" applyAlignment="1"/>
    <xf numFmtId="0" fontId="11" fillId="0" borderId="0" xfId="4" applyFont="1" applyAlignment="1">
      <alignment vertical="top"/>
    </xf>
    <xf numFmtId="3" fontId="6" fillId="0" borderId="3" xfId="4" applyNumberFormat="1" applyFont="1" applyBorder="1" applyAlignment="1">
      <alignment horizontal="right" vertical="center"/>
    </xf>
    <xf numFmtId="3" fontId="6" fillId="0" borderId="0" xfId="4" applyNumberFormat="1" applyFont="1" applyAlignment="1">
      <alignment horizontal="right" vertical="center"/>
    </xf>
    <xf numFmtId="167" fontId="1" fillId="0" borderId="0" xfId="4" applyNumberFormat="1" applyFont="1" applyAlignment="1">
      <alignment horizontal="right" vertical="center"/>
    </xf>
    <xf numFmtId="0" fontId="34" fillId="0" borderId="0" xfId="4" applyFont="1" applyAlignment="1">
      <alignment vertical="center"/>
    </xf>
    <xf numFmtId="167" fontId="30" fillId="0" borderId="0" xfId="4" applyNumberFormat="1" applyFont="1" applyAlignment="1">
      <alignment horizontal="right" vertical="center"/>
    </xf>
    <xf numFmtId="167" fontId="78" fillId="0" borderId="0" xfId="4" applyNumberFormat="1" applyFont="1" applyAlignment="1">
      <alignment horizontal="right" vertical="center"/>
    </xf>
    <xf numFmtId="0" fontId="25" fillId="0" borderId="0" xfId="4" applyFont="1" applyAlignment="1">
      <alignment horizontal="left" vertical="center" indent="1"/>
    </xf>
    <xf numFmtId="0" fontId="71" fillId="0" borderId="0" xfId="4" applyFont="1" applyAlignment="1">
      <alignment vertical="center"/>
    </xf>
    <xf numFmtId="0" fontId="25" fillId="0" borderId="0" xfId="4" applyFont="1" applyAlignment="1">
      <alignment horizontal="right"/>
    </xf>
    <xf numFmtId="167" fontId="25" fillId="0" borderId="0" xfId="4" applyNumberFormat="1" applyFont="1" applyAlignment="1">
      <alignment horizontal="right" vertical="center"/>
    </xf>
    <xf numFmtId="0" fontId="34" fillId="0" borderId="0" xfId="4" applyFont="1" applyAlignment="1">
      <alignment horizontal="right" vertical="center"/>
    </xf>
    <xf numFmtId="0" fontId="6" fillId="0" borderId="0" xfId="4" applyFont="1" applyAlignment="1">
      <alignment horizontal="right" vertical="center"/>
    </xf>
    <xf numFmtId="0" fontId="34" fillId="0" borderId="0" xfId="4" applyFont="1" applyAlignment="1">
      <alignment horizontal="left" vertical="center"/>
    </xf>
    <xf numFmtId="0" fontId="59" fillId="0" borderId="0" xfId="4" applyFont="1" applyAlignment="1">
      <alignment vertical="center"/>
    </xf>
    <xf numFmtId="3" fontId="19" fillId="0" borderId="0" xfId="4" applyNumberFormat="1" applyFont="1" applyAlignment="1">
      <alignment horizontal="right" vertical="center"/>
    </xf>
    <xf numFmtId="0" fontId="25" fillId="0" borderId="0" xfId="4" applyFont="1" applyAlignment="1">
      <alignment horizontal="left" vertical="center" wrapText="1"/>
    </xf>
    <xf numFmtId="0" fontId="1" fillId="0" borderId="3" xfId="4" applyFont="1" applyBorder="1" applyAlignment="1">
      <alignment horizontal="right" vertical="center"/>
    </xf>
    <xf numFmtId="167" fontId="1" fillId="0" borderId="3" xfId="4" applyNumberFormat="1" applyFont="1" applyBorder="1" applyAlignment="1">
      <alignment horizontal="right" vertical="center"/>
    </xf>
    <xf numFmtId="166" fontId="1" fillId="0" borderId="3" xfId="4" applyNumberFormat="1" applyFont="1" applyBorder="1" applyAlignment="1">
      <alignment horizontal="right" vertical="center"/>
    </xf>
    <xf numFmtId="166" fontId="1" fillId="0" borderId="0" xfId="4" applyNumberFormat="1" applyFont="1" applyAlignment="1">
      <alignment horizontal="right" vertical="center"/>
    </xf>
    <xf numFmtId="0" fontId="6" fillId="0" borderId="0" xfId="4" applyFont="1" applyAlignment="1">
      <alignment horizontal="left"/>
    </xf>
    <xf numFmtId="0" fontId="6" fillId="0" borderId="3" xfId="4" applyFont="1" applyBorder="1" applyAlignment="1">
      <alignment horizontal="right" vertical="center"/>
    </xf>
    <xf numFmtId="3" fontId="1" fillId="0" borderId="4" xfId="4" applyNumberFormat="1" applyFont="1" applyBorder="1" applyAlignment="1">
      <alignment horizontal="right"/>
    </xf>
    <xf numFmtId="0" fontId="1" fillId="0" borderId="4" xfId="4" applyFont="1" applyBorder="1" applyAlignment="1">
      <alignment horizontal="left"/>
    </xf>
    <xf numFmtId="167" fontId="6" fillId="0" borderId="3" xfId="4" applyNumberFormat="1" applyFont="1" applyBorder="1" applyAlignment="1">
      <alignment horizontal="right" vertical="center"/>
    </xf>
    <xf numFmtId="167" fontId="6" fillId="0" borderId="0" xfId="4" applyNumberFormat="1" applyFont="1" applyAlignment="1">
      <alignment horizontal="right" vertical="center"/>
    </xf>
    <xf numFmtId="3" fontId="1" fillId="0" borderId="0" xfId="4" applyNumberFormat="1" applyFont="1" applyAlignment="1">
      <alignment vertical="center"/>
    </xf>
    <xf numFmtId="3" fontId="6" fillId="0" borderId="0" xfId="4" applyNumberFormat="1" applyFont="1" applyAlignment="1">
      <alignment vertical="center"/>
    </xf>
    <xf numFmtId="0" fontId="6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 wrapText="1"/>
    </xf>
    <xf numFmtId="167" fontId="6" fillId="0" borderId="0" xfId="5" applyNumberFormat="1" applyFont="1" applyAlignment="1">
      <alignment horizontal="right" vertical="center"/>
    </xf>
    <xf numFmtId="167" fontId="1" fillId="0" borderId="0" xfId="4" applyNumberFormat="1" applyFont="1" applyAlignment="1">
      <alignment horizontal="right" vertical="center" wrapText="1"/>
    </xf>
    <xf numFmtId="167" fontId="6" fillId="0" borderId="0" xfId="4" applyNumberFormat="1" applyFont="1" applyAlignment="1">
      <alignment horizontal="right" vertical="center" wrapText="1"/>
    </xf>
    <xf numFmtId="1" fontId="1" fillId="0" borderId="0" xfId="4" applyNumberFormat="1" applyFont="1" applyAlignment="1">
      <alignment horizontal="right" vertical="center"/>
    </xf>
    <xf numFmtId="0" fontId="6" fillId="0" borderId="0" xfId="4" applyFont="1" applyAlignment="1">
      <alignment horizontal="left" vertical="center" wrapText="1"/>
    </xf>
    <xf numFmtId="0" fontId="11" fillId="0" borderId="0" xfId="4" applyFont="1" applyAlignment="1">
      <alignment horizontal="right" vertical="center"/>
    </xf>
    <xf numFmtId="167" fontId="1" fillId="3" borderId="0" xfId="4" applyNumberFormat="1" applyFont="1" applyFill="1" applyAlignment="1">
      <alignment horizontal="right" vertical="center"/>
    </xf>
    <xf numFmtId="167" fontId="6" fillId="3" borderId="0" xfId="4" applyNumberFormat="1" applyFont="1" applyFill="1" applyAlignment="1">
      <alignment horizontal="right" vertical="center"/>
    </xf>
    <xf numFmtId="2" fontId="1" fillId="0" borderId="0" xfId="4" applyNumberFormat="1" applyFont="1" applyAlignment="1">
      <alignment horizontal="right" vertical="center"/>
    </xf>
    <xf numFmtId="0" fontId="9" fillId="0" borderId="0" xfId="4" applyFont="1" applyAlignment="1">
      <alignment horizontal="right" vertical="center"/>
    </xf>
    <xf numFmtId="0" fontId="59" fillId="0" borderId="0" xfId="4" applyFont="1" applyAlignment="1">
      <alignment horizontal="right" vertical="center"/>
    </xf>
    <xf numFmtId="166" fontId="6" fillId="0" borderId="0" xfId="4" applyNumberFormat="1" applyFont="1" applyAlignment="1">
      <alignment horizontal="right" vertical="center"/>
    </xf>
    <xf numFmtId="4" fontId="1" fillId="0" borderId="0" xfId="4" applyNumberFormat="1" applyFont="1" applyAlignment="1">
      <alignment horizontal="right" vertical="center"/>
    </xf>
    <xf numFmtId="2" fontId="6" fillId="0" borderId="0" xfId="4" quotePrefix="1" applyNumberFormat="1" applyFont="1" applyAlignment="1">
      <alignment horizontal="right" vertical="center"/>
    </xf>
    <xf numFmtId="2" fontId="6" fillId="0" borderId="0" xfId="4" applyNumberFormat="1" applyFont="1" applyAlignment="1">
      <alignment horizontal="right" vertical="center"/>
    </xf>
    <xf numFmtId="167" fontId="6" fillId="0" borderId="0" xfId="4" quotePrefix="1" applyNumberFormat="1" applyFont="1" applyAlignment="1">
      <alignment horizontal="right" vertical="center"/>
    </xf>
    <xf numFmtId="0" fontId="19" fillId="0" borderId="4" xfId="4" applyFont="1" applyBorder="1" applyAlignment="1">
      <alignment horizontal="right" vertical="center" wrapText="1"/>
    </xf>
    <xf numFmtId="17" fontId="19" fillId="0" borderId="4" xfId="4" applyNumberFormat="1" applyFont="1" applyBorder="1" applyAlignment="1">
      <alignment horizontal="right" vertical="center" wrapText="1"/>
    </xf>
    <xf numFmtId="0" fontId="9" fillId="0" borderId="4" xfId="4" applyFont="1" applyBorder="1" applyAlignment="1">
      <alignment horizontal="right" vertical="center"/>
    </xf>
    <xf numFmtId="0" fontId="59" fillId="0" borderId="0" xfId="4" applyFont="1"/>
    <xf numFmtId="3" fontId="19" fillId="0" borderId="0" xfId="4" applyNumberFormat="1" applyFont="1" applyAlignment="1">
      <alignment horizontal="right"/>
    </xf>
    <xf numFmtId="3" fontId="9" fillId="0" borderId="0" xfId="4" applyNumberFormat="1" applyFont="1" applyAlignment="1">
      <alignment vertical="center"/>
    </xf>
    <xf numFmtId="0" fontId="19" fillId="0" borderId="0" xfId="4" applyFont="1" applyAlignment="1">
      <alignment horizontal="left" vertical="center"/>
    </xf>
    <xf numFmtId="3" fontId="6" fillId="0" borderId="0" xfId="4" applyNumberFormat="1" applyFont="1" applyAlignment="1">
      <alignment vertical="center" wrapText="1"/>
    </xf>
    <xf numFmtId="3" fontId="9" fillId="0" borderId="0" xfId="4" applyNumberFormat="1" applyFont="1" applyAlignment="1">
      <alignment vertical="center" wrapText="1"/>
    </xf>
    <xf numFmtId="0" fontId="1" fillId="0" borderId="0" xfId="4" applyFont="1" applyAlignment="1">
      <alignment horizontal="left" vertical="top" wrapText="1"/>
    </xf>
    <xf numFmtId="0" fontId="9" fillId="0" borderId="0" xfId="4" applyFont="1" applyAlignment="1">
      <alignment vertical="center"/>
    </xf>
    <xf numFmtId="17" fontId="19" fillId="0" borderId="4" xfId="4" quotePrefix="1" applyNumberFormat="1" applyFont="1" applyBorder="1" applyAlignment="1">
      <alignment horizontal="right" vertical="center" wrapText="1"/>
    </xf>
    <xf numFmtId="0" fontId="9" fillId="0" borderId="0" xfId="4" applyFont="1"/>
    <xf numFmtId="0" fontId="19" fillId="0" borderId="0" xfId="4" applyFont="1" applyAlignment="1">
      <alignment horizontal="right"/>
    </xf>
    <xf numFmtId="0" fontId="40" fillId="0" borderId="0" xfId="4" applyFont="1"/>
    <xf numFmtId="0" fontId="45" fillId="0" borderId="0" xfId="4" applyFont="1" applyAlignment="1">
      <alignment horizontal="right"/>
    </xf>
    <xf numFmtId="0" fontId="45" fillId="0" borderId="0" xfId="4" applyFont="1"/>
    <xf numFmtId="0" fontId="36" fillId="3" borderId="0" xfId="4" applyFont="1" applyFill="1"/>
    <xf numFmtId="9" fontId="86" fillId="0" borderId="69" xfId="6" applyFont="1" applyBorder="1" applyAlignment="1">
      <alignment horizontal="right" vertical="center"/>
    </xf>
    <xf numFmtId="9" fontId="86" fillId="0" borderId="7" xfId="6" applyFont="1" applyBorder="1" applyAlignment="1">
      <alignment vertical="center"/>
    </xf>
    <xf numFmtId="166" fontId="9" fillId="0" borderId="0" xfId="4" applyNumberFormat="1" applyFont="1" applyAlignment="1">
      <alignment vertical="center"/>
    </xf>
    <xf numFmtId="166" fontId="9" fillId="0" borderId="8" xfId="4" applyNumberFormat="1" applyFont="1" applyBorder="1" applyAlignment="1">
      <alignment vertical="center"/>
    </xf>
    <xf numFmtId="168" fontId="9" fillId="0" borderId="0" xfId="4" applyNumberFormat="1" applyFont="1" applyAlignment="1">
      <alignment vertical="center"/>
    </xf>
    <xf numFmtId="168" fontId="9" fillId="0" borderId="8" xfId="4" applyNumberFormat="1" applyFont="1" applyBorder="1" applyAlignment="1">
      <alignment vertical="center"/>
    </xf>
    <xf numFmtId="168" fontId="9" fillId="0" borderId="0" xfId="7" applyNumberFormat="1" applyFont="1" applyAlignment="1">
      <alignment vertical="center"/>
    </xf>
    <xf numFmtId="168" fontId="9" fillId="0" borderId="8" xfId="7" applyNumberFormat="1" applyFont="1" applyBorder="1" applyAlignment="1">
      <alignment vertical="center"/>
    </xf>
    <xf numFmtId="9" fontId="86" fillId="0" borderId="8" xfId="6" applyFont="1" applyBorder="1" applyAlignment="1">
      <alignment vertical="center"/>
    </xf>
    <xf numFmtId="168" fontId="6" fillId="0" borderId="8" xfId="8" applyNumberFormat="1" applyFont="1" applyBorder="1" applyAlignment="1">
      <alignment vertical="center"/>
    </xf>
    <xf numFmtId="0" fontId="9" fillId="0" borderId="8" xfId="8" applyFont="1" applyBorder="1" applyAlignment="1">
      <alignment vertical="center"/>
    </xf>
    <xf numFmtId="9" fontId="61" fillId="0" borderId="9" xfId="6" applyFont="1" applyBorder="1" applyAlignment="1">
      <alignment vertical="center"/>
    </xf>
    <xf numFmtId="3" fontId="6" fillId="0" borderId="10" xfId="8" applyNumberFormat="1" applyFont="1" applyBorder="1" applyAlignment="1">
      <alignment vertical="center"/>
    </xf>
    <xf numFmtId="3" fontId="6" fillId="0" borderId="11" xfId="8" applyNumberFormat="1" applyFont="1" applyBorder="1" applyAlignment="1">
      <alignment vertical="center"/>
    </xf>
    <xf numFmtId="9" fontId="61" fillId="0" borderId="12" xfId="6" applyFont="1" applyBorder="1" applyAlignment="1">
      <alignment vertical="center"/>
    </xf>
    <xf numFmtId="3" fontId="6" fillId="0" borderId="12" xfId="8" applyNumberFormat="1" applyFont="1" applyBorder="1" applyAlignment="1">
      <alignment vertical="center"/>
    </xf>
    <xf numFmtId="9" fontId="61" fillId="0" borderId="11" xfId="6" applyFont="1" applyBorder="1" applyAlignment="1">
      <alignment vertical="center"/>
    </xf>
    <xf numFmtId="0" fontId="6" fillId="0" borderId="11" xfId="8" applyFont="1" applyBorder="1" applyAlignment="1">
      <alignment vertical="center"/>
    </xf>
    <xf numFmtId="9" fontId="61" fillId="0" borderId="7" xfId="6" applyFont="1" applyBorder="1" applyAlignment="1">
      <alignment vertical="center"/>
    </xf>
    <xf numFmtId="3" fontId="6" fillId="0" borderId="0" xfId="8" applyNumberFormat="1" applyFont="1" applyAlignment="1">
      <alignment vertical="center"/>
    </xf>
    <xf numFmtId="3" fontId="6" fillId="0" borderId="8" xfId="8" applyNumberFormat="1" applyFont="1" applyBorder="1" applyProtection="1">
      <protection hidden="1"/>
    </xf>
    <xf numFmtId="9" fontId="61" fillId="0" borderId="13" xfId="6" applyFont="1" applyBorder="1" applyAlignment="1">
      <alignment vertical="center"/>
    </xf>
    <xf numFmtId="3" fontId="6" fillId="0" borderId="13" xfId="8" applyNumberFormat="1" applyFont="1" applyBorder="1" applyAlignment="1">
      <alignment vertical="center"/>
    </xf>
    <xf numFmtId="3" fontId="6" fillId="0" borderId="8" xfId="8" applyNumberFormat="1" applyFont="1" applyBorder="1" applyAlignment="1">
      <alignment vertical="center"/>
    </xf>
    <xf numFmtId="9" fontId="61" fillId="0" borderId="8" xfId="6" applyFont="1" applyBorder="1" applyAlignment="1">
      <alignment vertical="center"/>
    </xf>
    <xf numFmtId="0" fontId="6" fillId="0" borderId="8" xfId="8" applyFont="1" applyBorder="1" applyAlignment="1">
      <alignment vertical="center"/>
    </xf>
    <xf numFmtId="166" fontId="61" fillId="0" borderId="7" xfId="6" applyNumberFormat="1" applyFont="1" applyBorder="1" applyAlignment="1">
      <alignment vertical="center"/>
    </xf>
    <xf numFmtId="1" fontId="6" fillId="0" borderId="0" xfId="4" applyNumberFormat="1" applyFont="1" applyAlignment="1">
      <alignment vertical="center"/>
    </xf>
    <xf numFmtId="1" fontId="6" fillId="0" borderId="8" xfId="4" applyNumberFormat="1" applyFont="1" applyBorder="1" applyAlignment="1">
      <alignment vertical="center"/>
    </xf>
    <xf numFmtId="166" fontId="61" fillId="0" borderId="13" xfId="6" applyNumberFormat="1" applyFont="1" applyBorder="1" applyAlignment="1">
      <alignment vertical="center"/>
    </xf>
    <xf numFmtId="168" fontId="6" fillId="0" borderId="13" xfId="4" applyNumberFormat="1" applyFont="1" applyBorder="1" applyAlignment="1">
      <alignment horizontal="right" vertical="center"/>
    </xf>
    <xf numFmtId="168" fontId="6" fillId="0" borderId="8" xfId="4" applyNumberFormat="1" applyFont="1" applyBorder="1" applyAlignment="1">
      <alignment horizontal="right" vertical="center"/>
    </xf>
    <xf numFmtId="1" fontId="6" fillId="0" borderId="0" xfId="7" applyNumberFormat="1" applyFont="1" applyAlignment="1">
      <alignment vertical="center"/>
    </xf>
    <xf numFmtId="1" fontId="6" fillId="0" borderId="0" xfId="8" applyNumberFormat="1" applyFont="1" applyAlignment="1">
      <alignment vertical="center"/>
    </xf>
    <xf numFmtId="9" fontId="61" fillId="0" borderId="7" xfId="68" applyFont="1" applyBorder="1" applyAlignment="1">
      <alignment vertical="center"/>
    </xf>
    <xf numFmtId="1" fontId="6" fillId="0" borderId="8" xfId="8" applyNumberFormat="1" applyFont="1" applyBorder="1" applyAlignment="1">
      <alignment vertical="center"/>
    </xf>
    <xf numFmtId="168" fontId="6" fillId="0" borderId="14" xfId="4" applyNumberFormat="1" applyFont="1" applyBorder="1" applyAlignment="1">
      <alignment horizontal="right" vertical="center"/>
    </xf>
    <xf numFmtId="168" fontId="6" fillId="0" borderId="15" xfId="4" applyNumberFormat="1" applyFont="1" applyBorder="1" applyAlignment="1">
      <alignment horizontal="right" vertical="center"/>
    </xf>
    <xf numFmtId="9" fontId="61" fillId="0" borderId="32" xfId="6" applyFont="1" applyBorder="1" applyAlignment="1">
      <alignment vertical="center"/>
    </xf>
    <xf numFmtId="3" fontId="9" fillId="0" borderId="31" xfId="4" applyNumberFormat="1" applyFont="1" applyBorder="1" applyAlignment="1">
      <alignment vertical="center"/>
    </xf>
    <xf numFmtId="3" fontId="9" fillId="0" borderId="14" xfId="4" applyNumberFormat="1" applyFont="1" applyBorder="1" applyAlignment="1">
      <alignment vertical="center"/>
    </xf>
    <xf numFmtId="3" fontId="9" fillId="0" borderId="15" xfId="4" applyNumberFormat="1" applyFont="1" applyBorder="1" applyAlignment="1">
      <alignment vertical="center"/>
    </xf>
    <xf numFmtId="3" fontId="9" fillId="0" borderId="31" xfId="7" applyNumberFormat="1" applyFont="1" applyBorder="1" applyAlignment="1">
      <alignment vertical="center"/>
    </xf>
    <xf numFmtId="3" fontId="6" fillId="0" borderId="8" xfId="4" applyNumberFormat="1" applyFont="1" applyBorder="1" applyAlignment="1">
      <alignment vertical="center"/>
    </xf>
    <xf numFmtId="3" fontId="6" fillId="0" borderId="13" xfId="4" applyNumberFormat="1" applyFont="1" applyBorder="1" applyAlignment="1">
      <alignment vertical="center"/>
    </xf>
    <xf numFmtId="3" fontId="6" fillId="0" borderId="0" xfId="7" applyNumberFormat="1" applyFont="1" applyAlignment="1">
      <alignment vertical="center"/>
    </xf>
    <xf numFmtId="3" fontId="6" fillId="0" borderId="8" xfId="7" applyNumberFormat="1" applyFont="1" applyBorder="1" applyAlignment="1">
      <alignment vertical="center"/>
    </xf>
    <xf numFmtId="3" fontId="6" fillId="0" borderId="8" xfId="8" applyNumberFormat="1" applyFont="1" applyBorder="1" applyAlignment="1" applyProtection="1">
      <alignment horizontal="right" vertical="center"/>
      <protection hidden="1"/>
    </xf>
    <xf numFmtId="0" fontId="6" fillId="0" borderId="8" xfId="4" applyFont="1" applyBorder="1" applyAlignment="1">
      <alignment vertical="center"/>
    </xf>
    <xf numFmtId="3" fontId="9" fillId="0" borderId="8" xfId="4" applyNumberFormat="1" applyFont="1" applyBorder="1" applyAlignment="1">
      <alignment vertical="center"/>
    </xf>
    <xf numFmtId="9" fontId="86" fillId="0" borderId="13" xfId="6" applyFont="1" applyBorder="1" applyAlignment="1">
      <alignment vertical="center"/>
    </xf>
    <xf numFmtId="3" fontId="9" fillId="0" borderId="13" xfId="4" applyNumberFormat="1" applyFont="1" applyBorder="1" applyAlignment="1">
      <alignment vertical="center"/>
    </xf>
    <xf numFmtId="3" fontId="9" fillId="0" borderId="0" xfId="7" applyNumberFormat="1" applyFont="1" applyAlignment="1">
      <alignment vertical="center"/>
    </xf>
    <xf numFmtId="3" fontId="9" fillId="0" borderId="8" xfId="7" applyNumberFormat="1" applyFont="1" applyBorder="1" applyAlignment="1">
      <alignment vertical="center"/>
    </xf>
    <xf numFmtId="3" fontId="9" fillId="0" borderId="0" xfId="8" applyNumberFormat="1" applyFont="1" applyAlignment="1" applyProtection="1">
      <alignment vertical="center"/>
      <protection hidden="1"/>
    </xf>
    <xf numFmtId="3" fontId="9" fillId="0" borderId="8" xfId="8" applyNumberFormat="1" applyFont="1" applyBorder="1" applyAlignment="1" applyProtection="1">
      <alignment horizontal="right" vertical="center"/>
      <protection hidden="1"/>
    </xf>
    <xf numFmtId="0" fontId="9" fillId="0" borderId="8" xfId="4" applyFont="1" applyBorder="1" applyAlignment="1">
      <alignment vertical="center"/>
    </xf>
    <xf numFmtId="3" fontId="9" fillId="0" borderId="8" xfId="8" applyNumberFormat="1" applyFont="1" applyBorder="1" applyAlignment="1" applyProtection="1">
      <alignment vertical="center"/>
      <protection hidden="1"/>
    </xf>
    <xf numFmtId="3" fontId="6" fillId="0" borderId="8" xfId="8" applyNumberFormat="1" applyFont="1" applyBorder="1" applyAlignment="1" applyProtection="1">
      <alignment vertical="center"/>
      <protection hidden="1"/>
    </xf>
    <xf numFmtId="0" fontId="6" fillId="0" borderId="8" xfId="4" applyFont="1" applyBorder="1" applyAlignment="1">
      <alignment vertical="center" wrapText="1"/>
    </xf>
    <xf numFmtId="0" fontId="6" fillId="0" borderId="8" xfId="4" applyFont="1" applyBorder="1" applyAlignment="1">
      <alignment vertical="top" wrapText="1"/>
    </xf>
    <xf numFmtId="3" fontId="6" fillId="0" borderId="14" xfId="4" applyNumberFormat="1" applyFont="1" applyBorder="1" applyAlignment="1">
      <alignment vertical="center"/>
    </xf>
    <xf numFmtId="3" fontId="6" fillId="0" borderId="15" xfId="4" applyNumberFormat="1" applyFont="1" applyBorder="1" applyAlignment="1">
      <alignment vertical="center"/>
    </xf>
    <xf numFmtId="0" fontId="86" fillId="0" borderId="9" xfId="4" applyFont="1" applyBorder="1" applyAlignment="1">
      <alignment horizontal="right" wrapText="1"/>
    </xf>
    <xf numFmtId="0" fontId="9" fillId="0" borderId="10" xfId="4" applyFont="1" applyBorder="1" applyAlignment="1">
      <alignment horizontal="right" wrapText="1"/>
    </xf>
    <xf numFmtId="0" fontId="9" fillId="0" borderId="11" xfId="4" applyFont="1" applyBorder="1" applyAlignment="1">
      <alignment horizontal="right" wrapText="1"/>
    </xf>
    <xf numFmtId="0" fontId="6" fillId="0" borderId="9" xfId="4" applyFont="1" applyBorder="1"/>
    <xf numFmtId="0" fontId="61" fillId="0" borderId="13" xfId="88" applyFont="1" applyBorder="1" applyAlignment="1">
      <alignment horizontal="center" vertical="top" wrapText="1"/>
    </xf>
    <xf numFmtId="0" fontId="6" fillId="0" borderId="0" xfId="88" applyFont="1" applyAlignment="1">
      <alignment horizontal="centerContinuous" vertical="top" wrapText="1"/>
    </xf>
    <xf numFmtId="0" fontId="9" fillId="0" borderId="8" xfId="88" applyFont="1" applyBorder="1" applyAlignment="1">
      <alignment horizontal="centerContinuous" vertical="top" wrapText="1"/>
    </xf>
    <xf numFmtId="0" fontId="9" fillId="0" borderId="7" xfId="4" applyFont="1" applyBorder="1" applyAlignment="1">
      <alignment horizontal="center" vertical="top" wrapText="1"/>
    </xf>
    <xf numFmtId="0" fontId="6" fillId="0" borderId="32" xfId="4" applyFont="1" applyBorder="1" applyAlignment="1">
      <alignment horizontal="center" vertical="top" wrapText="1"/>
    </xf>
    <xf numFmtId="4" fontId="9" fillId="0" borderId="0" xfId="4" applyNumberFormat="1" applyFont="1"/>
    <xf numFmtId="9" fontId="86" fillId="0" borderId="7" xfId="6" applyFont="1" applyBorder="1"/>
    <xf numFmtId="166" fontId="9" fillId="0" borderId="0" xfId="4" applyNumberFormat="1" applyFont="1"/>
    <xf numFmtId="166" fontId="9" fillId="0" borderId="8" xfId="4" applyNumberFormat="1" applyFont="1" applyBorder="1"/>
    <xf numFmtId="9" fontId="61" fillId="0" borderId="7" xfId="6" applyFont="1" applyBorder="1"/>
    <xf numFmtId="168" fontId="9" fillId="0" borderId="0" xfId="4" applyNumberFormat="1" applyFont="1"/>
    <xf numFmtId="169" fontId="9" fillId="0" borderId="8" xfId="4" applyNumberFormat="1" applyFont="1" applyBorder="1"/>
    <xf numFmtId="0" fontId="9" fillId="0" borderId="0" xfId="7" applyFont="1" applyAlignment="1">
      <alignment horizontal="right"/>
    </xf>
    <xf numFmtId="167" fontId="9" fillId="0" borderId="8" xfId="7" applyNumberFormat="1" applyFont="1" applyBorder="1" applyAlignment="1">
      <alignment horizontal="right"/>
    </xf>
    <xf numFmtId="168" fontId="9" fillId="0" borderId="8" xfId="4" applyNumberFormat="1" applyFont="1" applyBorder="1"/>
    <xf numFmtId="9" fontId="86" fillId="0" borderId="8" xfId="6" applyFont="1" applyBorder="1"/>
    <xf numFmtId="0" fontId="6" fillId="0" borderId="0" xfId="8" applyFont="1"/>
    <xf numFmtId="0" fontId="6" fillId="0" borderId="8" xfId="8" applyFont="1" applyBorder="1"/>
    <xf numFmtId="9" fontId="61" fillId="0" borderId="9" xfId="6" applyFont="1" applyBorder="1"/>
    <xf numFmtId="3" fontId="6" fillId="0" borderId="10" xfId="8" applyNumberFormat="1" applyFont="1" applyBorder="1"/>
    <xf numFmtId="3" fontId="6" fillId="0" borderId="11" xfId="8" applyNumberFormat="1" applyFont="1" applyBorder="1"/>
    <xf numFmtId="3" fontId="6" fillId="0" borderId="12" xfId="8" applyNumberFormat="1" applyFont="1" applyBorder="1"/>
    <xf numFmtId="9" fontId="61" fillId="0" borderId="11" xfId="6" applyFont="1" applyBorder="1"/>
    <xf numFmtId="3" fontId="6" fillId="0" borderId="0" xfId="8" applyNumberFormat="1" applyFont="1" applyProtection="1">
      <protection hidden="1"/>
    </xf>
    <xf numFmtId="3" fontId="6" fillId="0" borderId="13" xfId="8" applyNumberFormat="1" applyFont="1" applyBorder="1"/>
    <xf numFmtId="3" fontId="6" fillId="0" borderId="8" xfId="8" applyNumberFormat="1" applyFont="1" applyBorder="1"/>
    <xf numFmtId="9" fontId="61" fillId="0" borderId="8" xfId="6" applyFont="1" applyBorder="1"/>
    <xf numFmtId="3" fontId="6" fillId="0" borderId="0" xfId="8" applyNumberFormat="1" applyFont="1"/>
    <xf numFmtId="167" fontId="61" fillId="0" borderId="7" xfId="6" applyNumberFormat="1" applyFont="1" applyBorder="1"/>
    <xf numFmtId="1" fontId="6" fillId="0" borderId="0" xfId="4" applyNumberFormat="1" applyFont="1"/>
    <xf numFmtId="1" fontId="6" fillId="0" borderId="8" xfId="4" applyNumberFormat="1" applyFont="1" applyBorder="1"/>
    <xf numFmtId="1" fontId="6" fillId="0" borderId="13" xfId="7" applyNumberFormat="1" applyFont="1" applyBorder="1"/>
    <xf numFmtId="1" fontId="6" fillId="0" borderId="8" xfId="7" applyNumberFormat="1" applyFont="1" applyBorder="1"/>
    <xf numFmtId="1" fontId="6" fillId="0" borderId="13" xfId="4" applyNumberFormat="1" applyFont="1" applyBorder="1"/>
    <xf numFmtId="1" fontId="6" fillId="0" borderId="0" xfId="8" applyNumberFormat="1" applyFont="1"/>
    <xf numFmtId="1" fontId="6" fillId="0" borderId="8" xfId="8" applyNumberFormat="1" applyFont="1" applyBorder="1"/>
    <xf numFmtId="1" fontId="6" fillId="0" borderId="0" xfId="7" applyNumberFormat="1" applyFont="1"/>
    <xf numFmtId="1" fontId="6" fillId="0" borderId="14" xfId="7" applyNumberFormat="1" applyFont="1" applyBorder="1"/>
    <xf numFmtId="1" fontId="6" fillId="0" borderId="15" xfId="7" applyNumberFormat="1" applyFont="1" applyBorder="1"/>
    <xf numFmtId="1" fontId="6" fillId="0" borderId="14" xfId="4" applyNumberFormat="1" applyFont="1" applyBorder="1"/>
    <xf numFmtId="1" fontId="6" fillId="0" borderId="15" xfId="4" applyNumberFormat="1" applyFont="1" applyBorder="1"/>
    <xf numFmtId="3" fontId="6" fillId="0" borderId="0" xfId="4" applyNumberFormat="1" applyFont="1"/>
    <xf numFmtId="3" fontId="6" fillId="0" borderId="8" xfId="4" applyNumberFormat="1" applyFont="1" applyBorder="1"/>
    <xf numFmtId="3" fontId="6" fillId="0" borderId="8" xfId="8" applyNumberFormat="1" applyFont="1" applyBorder="1" applyAlignment="1" applyProtection="1">
      <alignment horizontal="right"/>
      <protection hidden="1"/>
    </xf>
    <xf numFmtId="3" fontId="9" fillId="0" borderId="0" xfId="4" applyNumberFormat="1" applyFont="1"/>
    <xf numFmtId="3" fontId="9" fillId="0" borderId="8" xfId="4" applyNumberFormat="1" applyFont="1" applyBorder="1"/>
    <xf numFmtId="1" fontId="9" fillId="0" borderId="0" xfId="7" applyNumberFormat="1" applyFont="1"/>
    <xf numFmtId="1" fontId="9" fillId="0" borderId="8" xfId="7" applyNumberFormat="1" applyFont="1" applyBorder="1"/>
    <xf numFmtId="3" fontId="9" fillId="0" borderId="0" xfId="8" applyNumberFormat="1" applyFont="1" applyAlignment="1" applyProtection="1">
      <alignment horizontal="right"/>
      <protection hidden="1"/>
    </xf>
    <xf numFmtId="3" fontId="9" fillId="0" borderId="8" xfId="8" applyNumberFormat="1" applyFont="1" applyBorder="1" applyAlignment="1" applyProtection="1">
      <alignment horizontal="right"/>
      <protection hidden="1"/>
    </xf>
    <xf numFmtId="3" fontId="9" fillId="0" borderId="0" xfId="7" applyNumberFormat="1" applyFont="1"/>
    <xf numFmtId="3" fontId="9" fillId="0" borderId="8" xfId="7" applyNumberFormat="1" applyFont="1" applyBorder="1"/>
    <xf numFmtId="3" fontId="9" fillId="0" borderId="8" xfId="8" applyNumberFormat="1" applyFont="1" applyBorder="1" applyProtection="1">
      <protection hidden="1"/>
    </xf>
    <xf numFmtId="3" fontId="6" fillId="0" borderId="0" xfId="7" applyNumberFormat="1" applyFont="1"/>
    <xf numFmtId="3" fontId="6" fillId="0" borderId="8" xfId="7" applyNumberFormat="1" applyFont="1" applyBorder="1"/>
    <xf numFmtId="3" fontId="6" fillId="0" borderId="0" xfId="4" applyNumberFormat="1" applyFont="1" applyAlignment="1">
      <alignment horizontal="right"/>
    </xf>
    <xf numFmtId="3" fontId="6" fillId="0" borderId="8" xfId="4" applyNumberFormat="1" applyFont="1" applyBorder="1" applyAlignment="1">
      <alignment horizontal="right"/>
    </xf>
    <xf numFmtId="0" fontId="86" fillId="0" borderId="12" xfId="4" applyFont="1" applyBorder="1" applyAlignment="1">
      <alignment horizontal="right" vertical="center" wrapText="1"/>
    </xf>
    <xf numFmtId="0" fontId="9" fillId="0" borderId="12" xfId="4" applyFont="1" applyBorder="1" applyAlignment="1">
      <alignment horizontal="right" vertical="center" wrapText="1"/>
    </xf>
    <xf numFmtId="0" fontId="9" fillId="0" borderId="11" xfId="4" applyFont="1" applyBorder="1" applyAlignment="1">
      <alignment horizontal="right" vertical="center" wrapText="1"/>
    </xf>
    <xf numFmtId="0" fontId="86" fillId="0" borderId="10" xfId="4" applyFont="1" applyBorder="1" applyAlignment="1">
      <alignment horizontal="right" vertical="center" wrapText="1"/>
    </xf>
    <xf numFmtId="0" fontId="6" fillId="0" borderId="11" xfId="4" applyFont="1" applyBorder="1"/>
    <xf numFmtId="0" fontId="61" fillId="0" borderId="13" xfId="4" applyFont="1" applyBorder="1" applyAlignment="1">
      <alignment horizontal="center" vertical="top" wrapText="1"/>
    </xf>
    <xf numFmtId="0" fontId="9" fillId="0" borderId="0" xfId="4" applyFont="1" applyAlignment="1">
      <alignment horizontal="right" vertical="center" wrapText="1"/>
    </xf>
    <xf numFmtId="0" fontId="9" fillId="0" borderId="8" xfId="4" applyFont="1" applyBorder="1" applyAlignment="1">
      <alignment horizontal="right" vertical="center" wrapText="1"/>
    </xf>
    <xf numFmtId="0" fontId="61" fillId="0" borderId="0" xfId="4" applyFont="1" applyAlignment="1">
      <alignment horizontal="center" vertical="top" wrapText="1"/>
    </xf>
    <xf numFmtId="0" fontId="9" fillId="0" borderId="8" xfId="4" applyFont="1" applyBorder="1" applyAlignment="1">
      <alignment horizontal="center" vertical="top" wrapText="1"/>
    </xf>
    <xf numFmtId="0" fontId="59" fillId="0" borderId="0" xfId="67" applyFont="1" applyAlignment="1">
      <alignment horizontal="right" vertical="center" indent="1"/>
    </xf>
    <xf numFmtId="0" fontId="59" fillId="0" borderId="0" xfId="67" applyFont="1" applyAlignment="1">
      <alignment horizontal="left" indent="1"/>
    </xf>
    <xf numFmtId="1" fontId="11" fillId="0" borderId="0" xfId="67" applyNumberFormat="1" applyFont="1" applyAlignment="1">
      <alignment horizontal="right" vertical="center" indent="1"/>
    </xf>
    <xf numFmtId="0" fontId="11" fillId="0" borderId="0" xfId="67" applyFont="1" applyAlignment="1">
      <alignment horizontal="left"/>
    </xf>
    <xf numFmtId="1" fontId="59" fillId="0" borderId="0" xfId="67" applyNumberFormat="1" applyFont="1" applyAlignment="1">
      <alignment horizontal="right" vertical="center" indent="1"/>
    </xf>
    <xf numFmtId="0" fontId="59" fillId="0" borderId="0" xfId="67" applyFont="1" applyAlignment="1">
      <alignment horizontal="left"/>
    </xf>
    <xf numFmtId="0" fontId="59" fillId="0" borderId="0" xfId="67" applyFont="1" applyAlignment="1">
      <alignment horizontal="center"/>
    </xf>
    <xf numFmtId="0" fontId="59" fillId="0" borderId="0" xfId="67" applyFont="1"/>
    <xf numFmtId="3" fontId="11" fillId="0" borderId="0" xfId="67" applyNumberFormat="1" applyFont="1"/>
    <xf numFmtId="0" fontId="11" fillId="0" borderId="0" xfId="67" applyFont="1"/>
    <xf numFmtId="0" fontId="12" fillId="3" borderId="0" xfId="72" applyFill="1"/>
    <xf numFmtId="0" fontId="6" fillId="3" borderId="10" xfId="12" applyFont="1" applyFill="1" applyBorder="1" applyAlignment="1">
      <alignment horizontal="right" vertical="center"/>
    </xf>
    <xf numFmtId="0" fontId="1" fillId="3" borderId="0" xfId="12" applyFont="1" applyFill="1" applyAlignment="1">
      <alignment horizontal="right" vertical="center"/>
    </xf>
    <xf numFmtId="0" fontId="1" fillId="5" borderId="0" xfId="12" applyFont="1" applyFill="1" applyAlignment="1">
      <alignment horizontal="right" vertical="center"/>
    </xf>
    <xf numFmtId="0" fontId="1" fillId="3" borderId="0" xfId="12" quotePrefix="1" applyFont="1" applyFill="1" applyAlignment="1">
      <alignment horizontal="left" vertical="center" indent="1"/>
    </xf>
    <xf numFmtId="0" fontId="1" fillId="2" borderId="0" xfId="12" applyFont="1" applyFill="1" applyAlignment="1">
      <alignment horizontal="right" vertical="center"/>
    </xf>
    <xf numFmtId="0" fontId="6" fillId="2" borderId="26" xfId="12" applyFont="1" applyFill="1" applyBorder="1" applyAlignment="1">
      <alignment horizontal="right" vertical="center"/>
    </xf>
    <xf numFmtId="0" fontId="19" fillId="3" borderId="0" xfId="12" applyFont="1" applyFill="1" applyAlignment="1">
      <alignment horizontal="right" vertical="center"/>
    </xf>
    <xf numFmtId="0" fontId="19" fillId="5" borderId="0" xfId="12" applyFont="1" applyFill="1" applyAlignment="1">
      <alignment horizontal="right" vertical="center"/>
    </xf>
    <xf numFmtId="0" fontId="19" fillId="3" borderId="0" xfId="12" applyFont="1" applyFill="1" applyAlignment="1">
      <alignment vertical="center"/>
    </xf>
    <xf numFmtId="0" fontId="36" fillId="3" borderId="0" xfId="12" applyFont="1" applyFill="1" applyAlignment="1">
      <alignment horizontal="left" vertical="center"/>
    </xf>
    <xf numFmtId="0" fontId="1" fillId="3" borderId="0" xfId="12" applyFont="1" applyFill="1" applyAlignment="1">
      <alignment horizontal="left" vertical="center"/>
    </xf>
    <xf numFmtId="0" fontId="73" fillId="3" borderId="0" xfId="12" applyFont="1" applyFill="1" applyAlignment="1">
      <alignment horizontal="left" vertical="center"/>
    </xf>
    <xf numFmtId="3" fontId="12" fillId="3" borderId="0" xfId="72" applyNumberFormat="1" applyFill="1"/>
    <xf numFmtId="3" fontId="9" fillId="2" borderId="10" xfId="12" applyNumberFormat="1" applyFont="1" applyFill="1" applyBorder="1" applyAlignment="1">
      <alignment horizontal="right" vertical="center"/>
    </xf>
    <xf numFmtId="0" fontId="19" fillId="2" borderId="0" xfId="12" applyFont="1" applyFill="1" applyAlignment="1">
      <alignment horizontal="left" vertical="center"/>
    </xf>
    <xf numFmtId="0" fontId="9" fillId="2" borderId="0" xfId="12" applyFont="1" applyFill="1" applyAlignment="1">
      <alignment horizontal="left" vertical="center"/>
    </xf>
    <xf numFmtId="0" fontId="19" fillId="5" borderId="0" xfId="12" applyFont="1" applyFill="1" applyAlignment="1">
      <alignment horizontal="left" vertical="center"/>
    </xf>
    <xf numFmtId="3" fontId="19" fillId="2" borderId="0" xfId="12" applyNumberFormat="1" applyFont="1" applyFill="1" applyAlignment="1">
      <alignment horizontal="right" vertical="center"/>
    </xf>
    <xf numFmtId="3" fontId="9" fillId="2" borderId="0" xfId="12" applyNumberFormat="1" applyFont="1" applyFill="1" applyAlignment="1">
      <alignment horizontal="right" vertical="center"/>
    </xf>
    <xf numFmtId="3" fontId="19" fillId="5" borderId="0" xfId="12" applyNumberFormat="1" applyFont="1" applyFill="1" applyAlignment="1">
      <alignment horizontal="right" vertical="center"/>
    </xf>
    <xf numFmtId="3" fontId="19" fillId="3" borderId="0" xfId="12" applyNumberFormat="1" applyFont="1" applyFill="1" applyAlignment="1">
      <alignment horizontal="right" vertical="center"/>
    </xf>
    <xf numFmtId="3" fontId="9" fillId="3" borderId="0" xfId="12" applyNumberFormat="1" applyFont="1" applyFill="1" applyAlignment="1">
      <alignment horizontal="right" vertical="center"/>
    </xf>
    <xf numFmtId="0" fontId="19" fillId="3" borderId="0" xfId="12" applyFont="1" applyFill="1" applyAlignment="1">
      <alignment horizontal="left" vertical="center"/>
    </xf>
    <xf numFmtId="3" fontId="6" fillId="3" borderId="26" xfId="12" applyNumberFormat="1" applyFont="1" applyFill="1" applyBorder="1" applyAlignment="1">
      <alignment horizontal="right" vertical="center"/>
    </xf>
    <xf numFmtId="0" fontId="89" fillId="3" borderId="31" xfId="72" applyFont="1" applyFill="1" applyBorder="1" applyAlignment="1">
      <alignment vertical="center"/>
    </xf>
    <xf numFmtId="0" fontId="89" fillId="5" borderId="31" xfId="72" applyFont="1" applyFill="1" applyBorder="1" applyAlignment="1">
      <alignment vertical="center"/>
    </xf>
    <xf numFmtId="0" fontId="29" fillId="3" borderId="31" xfId="12" applyFont="1" applyFill="1" applyBorder="1" applyAlignment="1">
      <alignment horizontal="left" vertical="center"/>
    </xf>
    <xf numFmtId="0" fontId="25" fillId="3" borderId="0" xfId="12" applyFont="1" applyFill="1" applyAlignment="1">
      <alignment vertical="center"/>
    </xf>
    <xf numFmtId="0" fontId="13" fillId="3" borderId="0" xfId="12" applyFont="1" applyFill="1" applyAlignment="1">
      <alignment vertical="center"/>
    </xf>
    <xf numFmtId="3" fontId="6" fillId="3" borderId="0" xfId="13" applyNumberFormat="1" applyFont="1" applyFill="1" applyAlignment="1">
      <alignment horizontal="right" vertical="center"/>
    </xf>
    <xf numFmtId="3" fontId="6" fillId="2" borderId="0" xfId="13" applyNumberFormat="1" applyFont="1" applyFill="1" applyAlignment="1">
      <alignment horizontal="right" vertical="center"/>
    </xf>
    <xf numFmtId="0" fontId="6" fillId="3" borderId="0" xfId="13" applyFont="1" applyFill="1" applyAlignment="1">
      <alignment vertical="center" wrapText="1"/>
    </xf>
    <xf numFmtId="16" fontId="36" fillId="3" borderId="0" xfId="13" quotePrefix="1" applyNumberFormat="1" applyFont="1" applyFill="1" applyAlignment="1">
      <alignment horizontal="right" vertical="center"/>
    </xf>
    <xf numFmtId="3" fontId="6" fillId="3" borderId="0" xfId="13" applyNumberFormat="1" applyFont="1" applyFill="1" applyAlignment="1">
      <alignment horizontal="right" vertical="center" wrapText="1"/>
    </xf>
    <xf numFmtId="0" fontId="9" fillId="3" borderId="31" xfId="72" applyFont="1" applyFill="1" applyBorder="1" applyAlignment="1">
      <alignment vertical="center"/>
    </xf>
    <xf numFmtId="0" fontId="9" fillId="3" borderId="31" xfId="13" applyFont="1" applyFill="1" applyBorder="1" applyAlignment="1">
      <alignment horizontal="left" vertical="center"/>
    </xf>
    <xf numFmtId="16" fontId="113" fillId="3" borderId="0" xfId="13" quotePrefix="1" applyNumberFormat="1" applyFont="1" applyFill="1" applyAlignment="1">
      <alignment vertical="center"/>
    </xf>
    <xf numFmtId="0" fontId="36" fillId="3" borderId="31" xfId="13" applyFont="1" applyFill="1" applyBorder="1" applyAlignment="1">
      <alignment horizontal="right" vertical="center"/>
    </xf>
    <xf numFmtId="0" fontId="11" fillId="3" borderId="0" xfId="13" applyFont="1" applyFill="1" applyAlignment="1"/>
    <xf numFmtId="0" fontId="11" fillId="3" borderId="0" xfId="13" applyFont="1" applyFill="1" applyAlignment="1">
      <alignment horizontal="right"/>
    </xf>
    <xf numFmtId="0" fontId="9" fillId="3" borderId="0" xfId="13" applyFont="1" applyFill="1" applyAlignment="1"/>
    <xf numFmtId="3" fontId="9" fillId="3" borderId="0" xfId="13" applyNumberFormat="1" applyFont="1" applyFill="1" applyAlignment="1">
      <alignment vertical="center"/>
    </xf>
    <xf numFmtId="3" fontId="9" fillId="3" borderId="0" xfId="13" applyNumberFormat="1" applyFont="1" applyFill="1" applyAlignment="1">
      <alignment horizontal="right" vertical="center"/>
    </xf>
    <xf numFmtId="3" fontId="61" fillId="3" borderId="0" xfId="13" applyNumberFormat="1" applyFont="1" applyFill="1" applyAlignment="1">
      <alignment vertical="center"/>
    </xf>
    <xf numFmtId="3" fontId="61" fillId="3" borderId="0" xfId="13" applyNumberFormat="1" applyFont="1" applyFill="1" applyAlignment="1">
      <alignment horizontal="right" vertical="center"/>
    </xf>
    <xf numFmtId="3" fontId="9" fillId="2" borderId="0" xfId="13" applyNumberFormat="1" applyFont="1" applyFill="1" applyAlignment="1">
      <alignment vertical="center"/>
    </xf>
    <xf numFmtId="3" fontId="9" fillId="2" borderId="0" xfId="13" applyNumberFormat="1" applyFont="1" applyFill="1" applyAlignment="1">
      <alignment horizontal="right" vertical="center"/>
    </xf>
    <xf numFmtId="0" fontId="6" fillId="3" borderId="31" xfId="72" applyFont="1" applyFill="1" applyBorder="1" applyAlignment="1">
      <alignment vertical="center"/>
    </xf>
    <xf numFmtId="0" fontId="6" fillId="3" borderId="31" xfId="13" applyFont="1" applyFill="1" applyBorder="1" applyAlignment="1">
      <alignment vertical="center"/>
    </xf>
    <xf numFmtId="0" fontId="6" fillId="3" borderId="31" xfId="13" applyFont="1" applyFill="1" applyBorder="1" applyAlignment="1">
      <alignment horizontal="left" vertical="center"/>
    </xf>
    <xf numFmtId="0" fontId="6" fillId="3" borderId="0" xfId="13" applyFont="1" applyFill="1" applyAlignment="1">
      <alignment horizontal="center" vertical="center"/>
    </xf>
    <xf numFmtId="0" fontId="90" fillId="3" borderId="0" xfId="63" applyFont="1" applyFill="1" applyAlignment="1">
      <alignment horizontal="left" vertical="center"/>
    </xf>
    <xf numFmtId="0" fontId="13" fillId="3" borderId="0" xfId="63" applyFont="1" applyFill="1" applyAlignment="1">
      <alignment horizontal="left" vertical="center"/>
    </xf>
    <xf numFmtId="166" fontId="9" fillId="7" borderId="0" xfId="90" applyNumberFormat="1" applyFont="1" applyFill="1" applyAlignment="1" applyProtection="1">
      <alignment horizontal="right" vertical="center"/>
      <protection hidden="1"/>
    </xf>
    <xf numFmtId="3" fontId="9" fillId="7" borderId="0" xfId="90" applyNumberFormat="1" applyFont="1" applyFill="1" applyAlignment="1" applyProtection="1">
      <alignment horizontal="left" vertical="center"/>
      <protection hidden="1"/>
    </xf>
    <xf numFmtId="9" fontId="9" fillId="0" borderId="72" xfId="93" applyFont="1" applyBorder="1" applyAlignment="1" applyProtection="1">
      <alignment horizontal="right"/>
      <protection hidden="1"/>
    </xf>
    <xf numFmtId="9" fontId="9" fillId="0" borderId="73" xfId="93" applyFont="1" applyBorder="1" applyAlignment="1" applyProtection="1">
      <alignment horizontal="right"/>
      <protection hidden="1"/>
    </xf>
    <xf numFmtId="166" fontId="9" fillId="0" borderId="35" xfId="90" applyNumberFormat="1" applyFont="1" applyBorder="1" applyAlignment="1" applyProtection="1">
      <alignment horizontal="right"/>
      <protection hidden="1"/>
    </xf>
    <xf numFmtId="166" fontId="9" fillId="0" borderId="0" xfId="90" applyNumberFormat="1" applyFont="1" applyAlignment="1" applyProtection="1">
      <alignment horizontal="right"/>
      <protection hidden="1"/>
    </xf>
    <xf numFmtId="3" fontId="9" fillId="0" borderId="0" xfId="90" applyNumberFormat="1" applyFont="1" applyAlignment="1" applyProtection="1">
      <alignment horizontal="left" vertical="center"/>
      <protection hidden="1"/>
    </xf>
    <xf numFmtId="9" fontId="6" fillId="0" borderId="70" xfId="91" applyFont="1" applyBorder="1" applyAlignment="1" applyProtection="1">
      <alignment horizontal="right"/>
      <protection hidden="1"/>
    </xf>
    <xf numFmtId="9" fontId="6" fillId="0" borderId="71" xfId="91" applyFont="1" applyBorder="1" applyAlignment="1" applyProtection="1">
      <alignment horizontal="right"/>
      <protection hidden="1"/>
    </xf>
    <xf numFmtId="0" fontId="6" fillId="0" borderId="74" xfId="92" applyFont="1" applyBorder="1" applyAlignment="1">
      <alignment vertical="top"/>
    </xf>
    <xf numFmtId="0" fontId="6" fillId="0" borderId="33" xfId="92" applyFont="1" applyBorder="1" applyAlignment="1">
      <alignment vertical="top"/>
    </xf>
    <xf numFmtId="0" fontId="9" fillId="0" borderId="70" xfId="90" applyFont="1" applyBorder="1" applyAlignment="1" applyProtection="1">
      <alignment horizontal="right" vertical="center" wrapText="1"/>
      <protection hidden="1"/>
    </xf>
    <xf numFmtId="0" fontId="9" fillId="0" borderId="71" xfId="90" applyFont="1" applyBorder="1" applyAlignment="1" applyProtection="1">
      <alignment horizontal="right" vertical="center" wrapText="1"/>
      <protection hidden="1"/>
    </xf>
    <xf numFmtId="2" fontId="9" fillId="0" borderId="74" xfId="90" applyNumberFormat="1" applyFont="1" applyBorder="1" applyAlignment="1" applyProtection="1">
      <alignment horizontal="right" vertical="center" wrapText="1"/>
      <protection hidden="1"/>
    </xf>
    <xf numFmtId="0" fontId="9" fillId="0" borderId="74" xfId="90" applyFont="1" applyBorder="1" applyAlignment="1" applyProtection="1">
      <alignment horizontal="left" vertical="center" wrapText="1"/>
      <protection hidden="1"/>
    </xf>
    <xf numFmtId="0" fontId="102" fillId="0" borderId="35" xfId="90" applyFont="1" applyBorder="1" applyProtection="1">
      <protection hidden="1"/>
    </xf>
    <xf numFmtId="0" fontId="102" fillId="0" borderId="0" xfId="90" applyFont="1" applyProtection="1">
      <protection hidden="1"/>
    </xf>
    <xf numFmtId="9" fontId="6" fillId="0" borderId="70" xfId="91" quotePrefix="1" applyFont="1" applyBorder="1" applyAlignment="1" applyProtection="1">
      <alignment horizontal="right"/>
      <protection hidden="1"/>
    </xf>
    <xf numFmtId="9" fontId="6" fillId="0" borderId="71" xfId="91" quotePrefix="1" applyFont="1" applyBorder="1" applyAlignment="1" applyProtection="1">
      <alignment horizontal="right"/>
      <protection hidden="1"/>
    </xf>
    <xf numFmtId="3" fontId="6" fillId="0" borderId="35" xfId="90" applyNumberFormat="1" applyFont="1" applyBorder="1" applyAlignment="1" applyProtection="1">
      <alignment horizontal="right" vertical="center"/>
      <protection hidden="1"/>
    </xf>
    <xf numFmtId="3" fontId="6" fillId="0" borderId="0" xfId="90" applyNumberFormat="1" applyFont="1" applyAlignment="1" applyProtection="1">
      <alignment horizontal="right" vertical="center"/>
      <protection hidden="1"/>
    </xf>
    <xf numFmtId="9" fontId="6" fillId="0" borderId="72" xfId="91" applyFont="1" applyBorder="1" applyAlignment="1" applyProtection="1">
      <alignment horizontal="right"/>
      <protection hidden="1"/>
    </xf>
    <xf numFmtId="9" fontId="6" fillId="0" borderId="73" xfId="91" applyFont="1" applyBorder="1" applyAlignment="1" applyProtection="1">
      <alignment horizontal="right"/>
      <protection hidden="1"/>
    </xf>
    <xf numFmtId="0" fontId="6" fillId="0" borderId="0" xfId="90" applyFont="1" applyAlignment="1">
      <alignment vertical="center"/>
    </xf>
    <xf numFmtId="1" fontId="6" fillId="0" borderId="72" xfId="91" applyNumberFormat="1" applyFont="1" applyBorder="1" applyAlignment="1" applyProtection="1">
      <alignment horizontal="right"/>
      <protection hidden="1"/>
    </xf>
    <xf numFmtId="1" fontId="6" fillId="0" borderId="73" xfId="91" applyNumberFormat="1" applyFont="1" applyBorder="1" applyAlignment="1" applyProtection="1">
      <alignment horizontal="right"/>
      <protection hidden="1"/>
    </xf>
    <xf numFmtId="3" fontId="9" fillId="0" borderId="35" xfId="90" applyNumberFormat="1" applyFont="1" applyBorder="1" applyAlignment="1" applyProtection="1">
      <alignment horizontal="right" vertical="center"/>
      <protection hidden="1"/>
    </xf>
    <xf numFmtId="3" fontId="9" fillId="0" borderId="0" xfId="90" applyNumberFormat="1" applyFont="1" applyAlignment="1" applyProtection="1">
      <alignment horizontal="right" vertical="center"/>
      <protection hidden="1"/>
    </xf>
    <xf numFmtId="9" fontId="9" fillId="7" borderId="72" xfId="93" applyFont="1" applyFill="1" applyBorder="1" applyAlignment="1" applyProtection="1">
      <alignment horizontal="right"/>
      <protection hidden="1"/>
    </xf>
    <xf numFmtId="9" fontId="9" fillId="7" borderId="73" xfId="93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Alignment="1" applyProtection="1">
      <alignment horizontal="right" vertical="center"/>
      <protection hidden="1"/>
    </xf>
    <xf numFmtId="3" fontId="6" fillId="0" borderId="0" xfId="90" applyNumberFormat="1" applyFont="1" applyAlignment="1" applyProtection="1">
      <alignment vertical="center"/>
      <protection hidden="1"/>
    </xf>
    <xf numFmtId="3" fontId="6" fillId="0" borderId="35" xfId="90" applyNumberFormat="1" applyFont="1" applyBorder="1" applyAlignment="1" applyProtection="1">
      <alignment vertical="center"/>
      <protection hidden="1"/>
    </xf>
    <xf numFmtId="3" fontId="6" fillId="0" borderId="36" xfId="90" applyNumberFormat="1" applyFont="1" applyBorder="1" applyAlignment="1" applyProtection="1">
      <alignment vertical="center"/>
      <protection hidden="1"/>
    </xf>
    <xf numFmtId="3" fontId="6" fillId="0" borderId="33" xfId="90" applyNumberFormat="1" applyFont="1" applyBorder="1" applyAlignment="1" applyProtection="1">
      <alignment vertical="center"/>
      <protection hidden="1"/>
    </xf>
    <xf numFmtId="0" fontId="9" fillId="0" borderId="72" xfId="90" applyFont="1" applyBorder="1" applyAlignment="1" applyProtection="1">
      <alignment vertical="center"/>
      <protection hidden="1"/>
    </xf>
    <xf numFmtId="0" fontId="9" fillId="0" borderId="73" xfId="90" applyFont="1" applyBorder="1" applyAlignment="1" applyProtection="1">
      <alignment vertical="center"/>
      <protection hidden="1"/>
    </xf>
    <xf numFmtId="9" fontId="9" fillId="0" borderId="38" xfId="91" quotePrefix="1" applyFont="1" applyBorder="1" applyAlignment="1" applyProtection="1">
      <alignment horizontal="right"/>
      <protection hidden="1"/>
    </xf>
    <xf numFmtId="9" fontId="9" fillId="0" borderId="77" xfId="91" applyFont="1" applyBorder="1" applyAlignment="1" applyProtection="1">
      <alignment horizontal="right"/>
      <protection hidden="1"/>
    </xf>
    <xf numFmtId="9" fontId="9" fillId="0" borderId="38" xfId="91" applyFont="1" applyBorder="1" applyAlignment="1" applyProtection="1">
      <alignment horizontal="right"/>
      <protection hidden="1"/>
    </xf>
    <xf numFmtId="9" fontId="9" fillId="0" borderId="78" xfId="91" applyFont="1" applyBorder="1" applyAlignment="1" applyProtection="1">
      <alignment horizontal="right"/>
      <protection hidden="1"/>
    </xf>
    <xf numFmtId="9" fontId="9" fillId="0" borderId="47" xfId="91" applyFont="1" applyBorder="1" applyAlignment="1" applyProtection="1">
      <alignment horizontal="right"/>
      <protection hidden="1"/>
    </xf>
    <xf numFmtId="9" fontId="9" fillId="0" borderId="79" xfId="91" applyFont="1" applyBorder="1" applyAlignment="1" applyProtection="1">
      <alignment horizontal="right"/>
      <protection hidden="1"/>
    </xf>
    <xf numFmtId="9" fontId="6" fillId="0" borderId="78" xfId="91" applyFont="1" applyBorder="1" applyAlignment="1" applyProtection="1">
      <alignment horizontal="right"/>
      <protection hidden="1"/>
    </xf>
    <xf numFmtId="9" fontId="6" fillId="0" borderId="79" xfId="91" applyFont="1" applyBorder="1" applyAlignment="1" applyProtection="1">
      <alignment horizontal="right"/>
      <protection hidden="1"/>
    </xf>
    <xf numFmtId="0" fontId="9" fillId="0" borderId="64" xfId="90" applyFont="1" applyBorder="1" applyAlignment="1" applyProtection="1">
      <alignment horizontal="right" vertical="center" wrapText="1"/>
      <protection hidden="1"/>
    </xf>
    <xf numFmtId="0" fontId="9" fillId="0" borderId="80" xfId="90" applyFont="1" applyBorder="1" applyAlignment="1" applyProtection="1">
      <alignment horizontal="right" vertical="center" wrapText="1"/>
      <protection hidden="1"/>
    </xf>
    <xf numFmtId="2" fontId="9" fillId="0" borderId="80" xfId="90" applyNumberFormat="1" applyFont="1" applyBorder="1" applyAlignment="1" applyProtection="1">
      <alignment horizontal="right" vertical="center" wrapText="1"/>
      <protection hidden="1"/>
    </xf>
    <xf numFmtId="0" fontId="9" fillId="0" borderId="80" xfId="90" applyFont="1" applyBorder="1" applyAlignment="1" applyProtection="1">
      <alignment horizontal="left" vertical="center" wrapText="1"/>
      <protection hidden="1"/>
    </xf>
    <xf numFmtId="9" fontId="9" fillId="0" borderId="81" xfId="91" quotePrefix="1" applyFont="1" applyBorder="1" applyAlignment="1" applyProtection="1">
      <alignment horizontal="right"/>
      <protection hidden="1"/>
    </xf>
    <xf numFmtId="9" fontId="9" fillId="0" borderId="81" xfId="91" applyFont="1" applyBorder="1" applyAlignment="1" applyProtection="1">
      <alignment horizontal="right"/>
      <protection hidden="1"/>
    </xf>
    <xf numFmtId="9" fontId="9" fillId="0" borderId="33" xfId="91" applyFont="1" applyBorder="1" applyAlignment="1" applyProtection="1">
      <alignment horizontal="right"/>
      <protection hidden="1"/>
    </xf>
    <xf numFmtId="9" fontId="9" fillId="0" borderId="46" xfId="91" applyFont="1" applyBorder="1" applyAlignment="1" applyProtection="1">
      <alignment horizontal="right"/>
      <protection hidden="1"/>
    </xf>
    <xf numFmtId="9" fontId="9" fillId="0" borderId="82" xfId="91" applyFont="1" applyBorder="1" applyAlignment="1" applyProtection="1">
      <alignment horizontal="right"/>
      <protection hidden="1"/>
    </xf>
    <xf numFmtId="9" fontId="9" fillId="0" borderId="33" xfId="91" quotePrefix="1" applyFont="1" applyBorder="1" applyAlignment="1" applyProtection="1">
      <alignment horizontal="right"/>
      <protection hidden="1"/>
    </xf>
    <xf numFmtId="9" fontId="9" fillId="0" borderId="82" xfId="91" quotePrefix="1" applyFont="1" applyBorder="1" applyAlignment="1" applyProtection="1">
      <alignment horizontal="right"/>
      <protection hidden="1"/>
    </xf>
    <xf numFmtId="9" fontId="9" fillId="0" borderId="65" xfId="91" applyFont="1" applyBorder="1" applyAlignment="1" applyProtection="1">
      <alignment horizontal="right"/>
      <protection hidden="1"/>
    </xf>
    <xf numFmtId="9" fontId="9" fillId="0" borderId="83" xfId="91" quotePrefix="1" applyFont="1" applyBorder="1" applyAlignment="1" applyProtection="1">
      <alignment horizontal="right"/>
      <protection hidden="1"/>
    </xf>
    <xf numFmtId="9" fontId="9" fillId="0" borderId="84" xfId="91" applyFont="1" applyBorder="1" applyAlignment="1" applyProtection="1">
      <alignment horizontal="right"/>
      <protection hidden="1"/>
    </xf>
    <xf numFmtId="9" fontId="9" fillId="0" borderId="83" xfId="91" applyFont="1" applyBorder="1" applyAlignment="1" applyProtection="1">
      <alignment horizontal="right"/>
      <protection hidden="1"/>
    </xf>
    <xf numFmtId="0" fontId="9" fillId="0" borderId="85" xfId="90" applyFont="1" applyBorder="1" applyAlignment="1" applyProtection="1">
      <alignment horizontal="right" vertical="center" wrapText="1"/>
      <protection hidden="1"/>
    </xf>
    <xf numFmtId="0" fontId="9" fillId="0" borderId="86" xfId="90" applyFont="1" applyBorder="1" applyAlignment="1" applyProtection="1">
      <alignment horizontal="right" vertical="center" wrapText="1"/>
      <protection hidden="1"/>
    </xf>
    <xf numFmtId="0" fontId="9" fillId="0" borderId="78" xfId="90" applyFont="1" applyBorder="1" applyAlignment="1" applyProtection="1">
      <alignment vertical="center"/>
      <protection hidden="1"/>
    </xf>
    <xf numFmtId="0" fontId="9" fillId="0" borderId="79" xfId="90" applyFont="1" applyBorder="1" applyAlignment="1" applyProtection="1">
      <alignment vertical="center"/>
      <protection hidden="1"/>
    </xf>
    <xf numFmtId="0" fontId="6" fillId="0" borderId="85" xfId="90" applyFont="1" applyBorder="1" applyAlignment="1" applyProtection="1">
      <alignment horizontal="right" vertical="center" wrapText="1"/>
      <protection hidden="1"/>
    </xf>
    <xf numFmtId="0" fontId="6" fillId="0" borderId="86" xfId="90" applyFont="1" applyBorder="1" applyAlignment="1" applyProtection="1">
      <alignment horizontal="right" vertical="center" wrapText="1"/>
      <protection hidden="1"/>
    </xf>
    <xf numFmtId="9" fontId="6" fillId="0" borderId="78" xfId="91" quotePrefix="1" applyFont="1" applyBorder="1" applyAlignment="1" applyProtection="1">
      <alignment horizontal="right"/>
      <protection hidden="1"/>
    </xf>
    <xf numFmtId="166" fontId="6" fillId="0" borderId="0" xfId="90" applyNumberFormat="1" applyFont="1" applyAlignment="1" applyProtection="1">
      <alignment horizontal="right" vertical="center"/>
      <protection hidden="1"/>
    </xf>
    <xf numFmtId="3" fontId="6" fillId="0" borderId="0" xfId="90" applyNumberFormat="1" applyFont="1" applyAlignment="1" applyProtection="1">
      <alignment horizontal="left" vertical="center"/>
      <protection hidden="1"/>
    </xf>
    <xf numFmtId="0" fontId="9" fillId="0" borderId="89" xfId="90" applyFont="1" applyBorder="1" applyAlignment="1" applyProtection="1">
      <alignment horizontal="right" vertical="center" wrapText="1"/>
      <protection hidden="1"/>
    </xf>
    <xf numFmtId="0" fontId="9" fillId="0" borderId="90" xfId="90" applyFont="1" applyBorder="1" applyAlignment="1" applyProtection="1">
      <alignment horizontal="right" vertical="center" wrapText="1"/>
      <protection hidden="1"/>
    </xf>
    <xf numFmtId="2" fontId="9" fillId="0" borderId="53" xfId="90" applyNumberFormat="1" applyFont="1" applyBorder="1" applyAlignment="1" applyProtection="1">
      <alignment horizontal="right" vertical="center" wrapText="1"/>
      <protection hidden="1"/>
    </xf>
    <xf numFmtId="0" fontId="9" fillId="0" borderId="53" xfId="90" applyFont="1" applyBorder="1" applyAlignment="1" applyProtection="1">
      <alignment horizontal="left" vertical="center" wrapText="1"/>
      <protection hidden="1"/>
    </xf>
    <xf numFmtId="9" fontId="6" fillId="0" borderId="89" xfId="91" applyFont="1" applyBorder="1" applyAlignment="1" applyProtection="1">
      <alignment horizontal="right"/>
      <protection hidden="1"/>
    </xf>
    <xf numFmtId="9" fontId="6" fillId="0" borderId="90" xfId="91" applyFont="1" applyBorder="1" applyAlignment="1" applyProtection="1">
      <alignment horizontal="right"/>
      <protection hidden="1"/>
    </xf>
    <xf numFmtId="9" fontId="6" fillId="0" borderId="91" xfId="91" applyFont="1" applyBorder="1" applyAlignment="1" applyProtection="1">
      <alignment horizontal="right"/>
      <protection hidden="1"/>
    </xf>
    <xf numFmtId="9" fontId="6" fillId="0" borderId="92" xfId="91" applyFont="1" applyBorder="1" applyAlignment="1" applyProtection="1">
      <alignment horizontal="right"/>
      <protection hidden="1"/>
    </xf>
    <xf numFmtId="9" fontId="9" fillId="0" borderId="91" xfId="93" applyFont="1" applyBorder="1" applyAlignment="1" applyProtection="1">
      <alignment horizontal="right"/>
      <protection hidden="1"/>
    </xf>
    <xf numFmtId="9" fontId="9" fillId="0" borderId="92" xfId="93" applyFont="1" applyBorder="1" applyAlignment="1" applyProtection="1">
      <alignment horizontal="right"/>
      <protection hidden="1"/>
    </xf>
    <xf numFmtId="9" fontId="9" fillId="7" borderId="91" xfId="93" applyFont="1" applyFill="1" applyBorder="1" applyAlignment="1" applyProtection="1">
      <alignment horizontal="right"/>
      <protection hidden="1"/>
    </xf>
    <xf numFmtId="9" fontId="9" fillId="7" borderId="92" xfId="93" applyFont="1" applyFill="1" applyBorder="1" applyAlignment="1" applyProtection="1">
      <alignment horizontal="right"/>
      <protection hidden="1"/>
    </xf>
    <xf numFmtId="0" fontId="9" fillId="0" borderId="91" xfId="90" applyFont="1" applyBorder="1" applyAlignment="1" applyProtection="1">
      <alignment vertical="center"/>
      <protection hidden="1"/>
    </xf>
    <xf numFmtId="0" fontId="9" fillId="0" borderId="92" xfId="90" applyFont="1" applyBorder="1" applyAlignment="1" applyProtection="1">
      <alignment vertical="center"/>
      <protection hidden="1"/>
    </xf>
    <xf numFmtId="0" fontId="6" fillId="0" borderId="95" xfId="90" applyFont="1" applyBorder="1" applyAlignment="1" applyProtection="1">
      <alignment horizontal="right" vertical="center" wrapText="1"/>
      <protection hidden="1"/>
    </xf>
    <xf numFmtId="0" fontId="6" fillId="0" borderId="96" xfId="90" applyFont="1" applyBorder="1" applyAlignment="1" applyProtection="1">
      <alignment horizontal="right" vertical="center" wrapText="1"/>
      <protection hidden="1"/>
    </xf>
    <xf numFmtId="9" fontId="6" fillId="0" borderId="97" xfId="93" applyFont="1" applyBorder="1" applyAlignment="1" applyProtection="1">
      <alignment horizontal="right"/>
      <protection hidden="1"/>
    </xf>
    <xf numFmtId="9" fontId="6" fillId="0" borderId="98" xfId="93" applyFont="1" applyBorder="1" applyAlignment="1" applyProtection="1">
      <alignment horizontal="right"/>
      <protection hidden="1"/>
    </xf>
    <xf numFmtId="9" fontId="6" fillId="0" borderId="97" xfId="91" quotePrefix="1" applyFont="1" applyBorder="1" applyAlignment="1" applyProtection="1">
      <alignment horizontal="right"/>
      <protection hidden="1"/>
    </xf>
    <xf numFmtId="9" fontId="6" fillId="0" borderId="97" xfId="91" applyFont="1" applyBorder="1" applyAlignment="1" applyProtection="1">
      <alignment horizontal="right"/>
      <protection hidden="1"/>
    </xf>
    <xf numFmtId="9" fontId="6" fillId="0" borderId="98" xfId="91" applyFont="1" applyBorder="1" applyAlignment="1" applyProtection="1">
      <alignment horizontal="right"/>
      <protection hidden="1"/>
    </xf>
    <xf numFmtId="9" fontId="6" fillId="0" borderId="37" xfId="93" applyFont="1" applyBorder="1" applyAlignment="1" applyProtection="1">
      <alignment horizontal="right"/>
      <protection hidden="1"/>
    </xf>
    <xf numFmtId="0" fontId="9" fillId="0" borderId="95" xfId="90" applyFont="1" applyBorder="1" applyAlignment="1" applyProtection="1">
      <alignment horizontal="right" vertical="center" wrapText="1"/>
      <protection hidden="1"/>
    </xf>
    <xf numFmtId="0" fontId="9" fillId="0" borderId="96" xfId="90" applyFont="1" applyBorder="1" applyAlignment="1" applyProtection="1">
      <alignment horizontal="right" vertical="center" wrapText="1"/>
      <protection hidden="1"/>
    </xf>
    <xf numFmtId="2" fontId="9" fillId="0" borderId="99" xfId="90" applyNumberFormat="1" applyFont="1" applyBorder="1" applyAlignment="1" applyProtection="1">
      <alignment horizontal="right" vertical="center" wrapText="1"/>
      <protection hidden="1"/>
    </xf>
    <xf numFmtId="0" fontId="9" fillId="0" borderId="99" xfId="90" applyFont="1" applyBorder="1" applyAlignment="1" applyProtection="1">
      <alignment horizontal="left" vertical="center" wrapText="1"/>
      <protection hidden="1"/>
    </xf>
    <xf numFmtId="0" fontId="9" fillId="0" borderId="97" xfId="90" applyFont="1" applyBorder="1" applyAlignment="1" applyProtection="1">
      <alignment vertical="center"/>
      <protection hidden="1"/>
    </xf>
    <xf numFmtId="0" fontId="9" fillId="0" borderId="98" xfId="90" applyFont="1" applyBorder="1" applyAlignment="1" applyProtection="1">
      <alignment vertical="center"/>
      <protection hidden="1"/>
    </xf>
    <xf numFmtId="3" fontId="6" fillId="0" borderId="54" xfId="92" applyNumberFormat="1" applyFont="1" applyBorder="1" applyAlignment="1">
      <alignment horizontal="right" vertical="top"/>
    </xf>
    <xf numFmtId="0" fontId="6" fillId="0" borderId="54" xfId="92" applyFont="1" applyBorder="1" applyAlignment="1">
      <alignment vertical="top"/>
    </xf>
    <xf numFmtId="3" fontId="6" fillId="0" borderId="0" xfId="92" applyNumberFormat="1" applyFont="1" applyAlignment="1">
      <alignment vertical="top"/>
    </xf>
    <xf numFmtId="0" fontId="6" fillId="0" borderId="0" xfId="92" applyFont="1" applyAlignment="1">
      <alignment vertical="top"/>
    </xf>
    <xf numFmtId="1" fontId="6" fillId="0" borderId="33" xfId="92" applyNumberFormat="1" applyFont="1" applyBorder="1" applyAlignment="1">
      <alignment vertical="top"/>
    </xf>
    <xf numFmtId="2" fontId="9" fillId="0" borderId="54" xfId="90" applyNumberFormat="1" applyFont="1" applyBorder="1" applyAlignment="1" applyProtection="1">
      <alignment horizontal="right" vertical="center" wrapText="1"/>
      <protection hidden="1"/>
    </xf>
    <xf numFmtId="0" fontId="9" fillId="0" borderId="54" xfId="90" applyFont="1" applyBorder="1" applyAlignment="1" applyProtection="1">
      <alignment horizontal="left" vertical="center" wrapText="1"/>
      <protection hidden="1"/>
    </xf>
    <xf numFmtId="167" fontId="6" fillId="0" borderId="54" xfId="90" applyNumberFormat="1" applyFont="1" applyBorder="1" applyAlignment="1" applyProtection="1">
      <alignment horizontal="right"/>
      <protection hidden="1"/>
    </xf>
    <xf numFmtId="167" fontId="6" fillId="0" borderId="54" xfId="90" applyNumberFormat="1" applyFont="1" applyBorder="1" applyAlignment="1" applyProtection="1">
      <alignment horizontal="right"/>
      <protection locked="0"/>
    </xf>
    <xf numFmtId="167" fontId="6" fillId="0" borderId="54" xfId="92" applyNumberFormat="1" applyFont="1" applyBorder="1" applyAlignment="1">
      <alignment vertical="top"/>
    </xf>
    <xf numFmtId="167" fontId="6" fillId="0" borderId="0" xfId="90" applyNumberFormat="1" applyFont="1" applyAlignment="1" applyProtection="1">
      <alignment horizontal="right"/>
      <protection hidden="1"/>
    </xf>
    <xf numFmtId="167" fontId="6" fillId="0" borderId="0" xfId="90" applyNumberFormat="1" applyFont="1" applyAlignment="1" applyProtection="1">
      <alignment horizontal="right"/>
      <protection locked="0"/>
    </xf>
    <xf numFmtId="167" fontId="6" fillId="0" borderId="0" xfId="92" applyNumberFormat="1" applyFont="1" applyAlignment="1">
      <alignment vertical="top"/>
    </xf>
    <xf numFmtId="167" fontId="6" fillId="0" borderId="33" xfId="92" applyNumberFormat="1" applyFont="1" applyBorder="1" applyAlignment="1">
      <alignment vertical="top"/>
    </xf>
    <xf numFmtId="3" fontId="9" fillId="0" borderId="0" xfId="90" applyNumberFormat="1" applyFont="1" applyAlignment="1" applyProtection="1">
      <alignment horizontal="right"/>
      <protection hidden="1"/>
    </xf>
    <xf numFmtId="1" fontId="6" fillId="0" borderId="54" xfId="92" applyNumberFormat="1" applyFont="1" applyBorder="1" applyAlignment="1">
      <alignment vertical="top"/>
    </xf>
    <xf numFmtId="9" fontId="9" fillId="0" borderId="0" xfId="91" quotePrefix="1" applyFont="1" applyAlignment="1" applyProtection="1">
      <alignment horizontal="right"/>
      <protection hidden="1"/>
    </xf>
    <xf numFmtId="9" fontId="9" fillId="0" borderId="47" xfId="91" quotePrefix="1" applyFont="1" applyBorder="1" applyAlignment="1" applyProtection="1">
      <alignment horizontal="right"/>
      <protection hidden="1"/>
    </xf>
    <xf numFmtId="9" fontId="6" fillId="0" borderId="102" xfId="91" applyFont="1" applyBorder="1" applyAlignment="1" applyProtection="1">
      <alignment horizontal="right"/>
      <protection hidden="1"/>
    </xf>
    <xf numFmtId="9" fontId="6" fillId="0" borderId="103" xfId="91" applyFont="1" applyBorder="1" applyAlignment="1" applyProtection="1">
      <alignment horizontal="right"/>
      <protection hidden="1"/>
    </xf>
    <xf numFmtId="9" fontId="6" fillId="0" borderId="0" xfId="91" applyFont="1" applyAlignment="1" applyProtection="1">
      <alignment horizontal="right"/>
      <protection hidden="1"/>
    </xf>
    <xf numFmtId="9" fontId="6" fillId="0" borderId="104" xfId="91" applyFont="1" applyBorder="1" applyAlignment="1" applyProtection="1">
      <alignment horizontal="right"/>
      <protection hidden="1"/>
    </xf>
    <xf numFmtId="9" fontId="6" fillId="0" borderId="105" xfId="91" applyFont="1" applyBorder="1" applyAlignment="1" applyProtection="1">
      <alignment horizontal="right"/>
      <protection hidden="1"/>
    </xf>
    <xf numFmtId="166" fontId="6" fillId="0" borderId="33" xfId="90" applyNumberFormat="1" applyFont="1" applyBorder="1" applyAlignment="1" applyProtection="1">
      <alignment horizontal="right" vertical="center"/>
      <protection hidden="1"/>
    </xf>
    <xf numFmtId="3" fontId="6" fillId="0" borderId="33" xfId="90" applyNumberFormat="1" applyFont="1" applyBorder="1" applyAlignment="1" applyProtection="1">
      <alignment horizontal="left" vertical="center"/>
      <protection hidden="1"/>
    </xf>
    <xf numFmtId="0" fontId="9" fillId="0" borderId="0" xfId="90" applyFont="1" applyAlignment="1" applyProtection="1">
      <alignment horizontal="right" vertical="center" wrapText="1"/>
      <protection hidden="1"/>
    </xf>
    <xf numFmtId="0" fontId="9" fillId="0" borderId="47" xfId="90" applyFont="1" applyBorder="1" applyAlignment="1" applyProtection="1">
      <alignment horizontal="right" vertical="center" wrapText="1"/>
      <protection hidden="1"/>
    </xf>
    <xf numFmtId="0" fontId="9" fillId="0" borderId="102" xfId="90" applyFont="1" applyBorder="1" applyAlignment="1" applyProtection="1">
      <alignment horizontal="right" vertical="center" wrapText="1"/>
      <protection hidden="1"/>
    </xf>
    <xf numFmtId="0" fontId="9" fillId="0" borderId="103" xfId="90" applyFont="1" applyBorder="1" applyAlignment="1" applyProtection="1">
      <alignment horizontal="right" vertical="center" wrapText="1"/>
      <protection hidden="1"/>
    </xf>
    <xf numFmtId="2" fontId="9" fillId="0" borderId="106" xfId="90" applyNumberFormat="1" applyFont="1" applyBorder="1" applyAlignment="1" applyProtection="1">
      <alignment horizontal="right" vertical="center" wrapText="1"/>
      <protection hidden="1"/>
    </xf>
    <xf numFmtId="0" fontId="9" fillId="0" borderId="106" xfId="90" applyFont="1" applyBorder="1" applyAlignment="1" applyProtection="1">
      <alignment horizontal="left" vertical="center" wrapText="1"/>
      <protection hidden="1"/>
    </xf>
    <xf numFmtId="0" fontId="102" fillId="0" borderId="47" xfId="90" applyFont="1" applyBorder="1" applyAlignment="1" applyProtection="1">
      <alignment horizontal="left"/>
      <protection hidden="1"/>
    </xf>
    <xf numFmtId="0" fontId="102" fillId="0" borderId="105" xfId="90" applyFont="1" applyBorder="1" applyAlignment="1" applyProtection="1">
      <alignment horizontal="left"/>
      <protection hidden="1"/>
    </xf>
    <xf numFmtId="3" fontId="6" fillId="0" borderId="33" xfId="90" applyNumberFormat="1" applyFont="1" applyBorder="1" applyAlignment="1" applyProtection="1">
      <alignment horizontal="right" vertical="center"/>
      <protection hidden="1"/>
    </xf>
    <xf numFmtId="0" fontId="6" fillId="0" borderId="0" xfId="90" applyFont="1" applyAlignment="1" applyProtection="1">
      <alignment horizontal="right"/>
      <protection hidden="1"/>
    </xf>
    <xf numFmtId="1" fontId="6" fillId="0" borderId="0" xfId="90" applyNumberFormat="1" applyFont="1" applyAlignment="1" applyProtection="1">
      <alignment horizontal="right"/>
      <protection hidden="1"/>
    </xf>
    <xf numFmtId="0" fontId="6" fillId="0" borderId="0" xfId="90" applyFont="1" applyAlignment="1" applyProtection="1">
      <alignment horizontal="right" vertical="center"/>
      <protection hidden="1"/>
    </xf>
    <xf numFmtId="0" fontId="1" fillId="0" borderId="47" xfId="72" applyFont="1" applyBorder="1"/>
    <xf numFmtId="3" fontId="103" fillId="0" borderId="0" xfId="90" applyNumberFormat="1" applyFont="1" applyAlignment="1" applyProtection="1">
      <alignment vertical="center"/>
      <protection hidden="1"/>
    </xf>
    <xf numFmtId="3" fontId="103" fillId="0" borderId="29" xfId="90" applyNumberFormat="1" applyFont="1" applyBorder="1" applyAlignment="1" applyProtection="1">
      <alignment vertical="center"/>
      <protection hidden="1"/>
    </xf>
    <xf numFmtId="9" fontId="6" fillId="0" borderId="0" xfId="93" applyFont="1" applyAlignment="1" applyProtection="1">
      <alignment horizontal="right"/>
      <protection hidden="1"/>
    </xf>
    <xf numFmtId="9" fontId="6" fillId="0" borderId="33" xfId="93" applyFont="1" applyBorder="1" applyAlignment="1" applyProtection="1">
      <alignment horizontal="right"/>
      <protection hidden="1"/>
    </xf>
    <xf numFmtId="9" fontId="6" fillId="0" borderId="0" xfId="91" quotePrefix="1" applyFont="1" applyAlignment="1" applyProtection="1">
      <alignment horizontal="right"/>
      <protection hidden="1"/>
    </xf>
    <xf numFmtId="9" fontId="6" fillId="0" borderId="29" xfId="91" applyFont="1" applyBorder="1" applyAlignment="1" applyProtection="1">
      <alignment horizontal="right"/>
      <protection hidden="1"/>
    </xf>
    <xf numFmtId="9" fontId="6" fillId="0" borderId="33" xfId="91" quotePrefix="1" applyFont="1" applyBorder="1" applyAlignment="1" applyProtection="1">
      <alignment horizontal="right"/>
      <protection hidden="1"/>
    </xf>
    <xf numFmtId="9" fontId="6" fillId="0" borderId="33" xfId="91" applyFont="1" applyBorder="1" applyAlignment="1" applyProtection="1">
      <alignment horizontal="right"/>
      <protection hidden="1"/>
    </xf>
    <xf numFmtId="0" fontId="30" fillId="0" borderId="0" xfId="90" applyFont="1" applyAlignment="1" applyProtection="1">
      <alignment vertical="center"/>
      <protection hidden="1"/>
    </xf>
    <xf numFmtId="9" fontId="6" fillId="0" borderId="102" xfId="91" quotePrefix="1" applyFont="1" applyBorder="1" applyAlignment="1" applyProtection="1">
      <alignment horizontal="right"/>
      <protection hidden="1"/>
    </xf>
    <xf numFmtId="9" fontId="6" fillId="0" borderId="46" xfId="91" quotePrefix="1" applyFont="1" applyBorder="1" applyAlignment="1" applyProtection="1">
      <alignment horizontal="right"/>
      <protection hidden="1"/>
    </xf>
    <xf numFmtId="1" fontId="6" fillId="0" borderId="104" xfId="91" applyNumberFormat="1" applyFont="1" applyBorder="1" applyAlignment="1" applyProtection="1">
      <alignment horizontal="right"/>
      <protection hidden="1"/>
    </xf>
    <xf numFmtId="1" fontId="6" fillId="0" borderId="47" xfId="91" applyNumberFormat="1" applyFont="1" applyBorder="1" applyAlignment="1" applyProtection="1">
      <alignment horizontal="right"/>
      <protection hidden="1"/>
    </xf>
    <xf numFmtId="9" fontId="9" fillId="0" borderId="104" xfId="93" applyFont="1" applyBorder="1" applyAlignment="1" applyProtection="1">
      <alignment horizontal="right"/>
      <protection hidden="1"/>
    </xf>
    <xf numFmtId="9" fontId="9" fillId="0" borderId="47" xfId="93" applyFont="1" applyBorder="1" applyAlignment="1" applyProtection="1">
      <alignment horizontal="right"/>
      <protection hidden="1"/>
    </xf>
    <xf numFmtId="3" fontId="9" fillId="7" borderId="0" xfId="90" applyNumberFormat="1" applyFont="1" applyFill="1" applyAlignment="1" applyProtection="1">
      <alignment horizontal="right"/>
      <protection hidden="1"/>
    </xf>
    <xf numFmtId="0" fontId="9" fillId="0" borderId="104" xfId="90" applyFont="1" applyBorder="1" applyAlignment="1" applyProtection="1">
      <alignment vertical="center"/>
      <protection hidden="1"/>
    </xf>
    <xf numFmtId="0" fontId="9" fillId="0" borderId="105" xfId="90" applyFont="1" applyBorder="1" applyAlignment="1" applyProtection="1">
      <alignment vertical="center"/>
      <protection hidden="1"/>
    </xf>
    <xf numFmtId="3" fontId="1" fillId="0" borderId="0" xfId="72" applyNumberFormat="1" applyFont="1" applyAlignment="1">
      <alignment horizontal="right" indent="1"/>
    </xf>
    <xf numFmtId="1" fontId="1" fillId="0" borderId="0" xfId="72" applyNumberFormat="1" applyFont="1" applyAlignment="1">
      <alignment horizontal="right" indent="1"/>
    </xf>
    <xf numFmtId="3" fontId="1" fillId="0" borderId="0" xfId="72" applyNumberFormat="1" applyFont="1" applyAlignment="1">
      <alignment horizontal="right" vertical="center" indent="1"/>
    </xf>
    <xf numFmtId="1" fontId="19" fillId="0" borderId="0" xfId="72" applyNumberFormat="1" applyFont="1" applyAlignment="1">
      <alignment horizontal="right" indent="1"/>
    </xf>
    <xf numFmtId="1" fontId="19" fillId="13" borderId="0" xfId="72" applyNumberFormat="1" applyFont="1" applyFill="1" applyAlignment="1">
      <alignment horizontal="right" vertical="center" indent="1"/>
    </xf>
    <xf numFmtId="0" fontId="19" fillId="13" borderId="0" xfId="72" applyFont="1" applyFill="1" applyAlignment="1">
      <alignment horizontal="left" vertical="center"/>
    </xf>
    <xf numFmtId="1" fontId="1" fillId="0" borderId="0" xfId="72" applyNumberFormat="1" applyFont="1" applyAlignment="1">
      <alignment horizontal="right" vertical="center" indent="1"/>
    </xf>
    <xf numFmtId="1" fontId="1" fillId="0" borderId="39" xfId="72" applyNumberFormat="1" applyFont="1" applyBorder="1" applyAlignment="1">
      <alignment horizontal="right" vertical="center" indent="1"/>
    </xf>
    <xf numFmtId="0" fontId="19" fillId="0" borderId="0" xfId="72" applyFont="1" applyAlignment="1">
      <alignment horizontal="center" vertical="center"/>
    </xf>
    <xf numFmtId="0" fontId="19" fillId="0" borderId="55" xfId="72" applyFont="1" applyBorder="1" applyAlignment="1">
      <alignment horizontal="center" vertical="center" wrapText="1"/>
    </xf>
    <xf numFmtId="0" fontId="19" fillId="0" borderId="55" xfId="72" applyFont="1" applyBorder="1" applyAlignment="1">
      <alignment horizontal="left" vertical="center" indent="1"/>
    </xf>
    <xf numFmtId="0" fontId="19" fillId="0" borderId="0" xfId="72" applyFont="1" applyAlignment="1">
      <alignment horizontal="center" vertical="center" wrapText="1"/>
    </xf>
    <xf numFmtId="0" fontId="9" fillId="0" borderId="109" xfId="90" applyFont="1" applyBorder="1" applyAlignment="1" applyProtection="1">
      <alignment horizontal="right" vertical="center" wrapText="1"/>
      <protection hidden="1"/>
    </xf>
    <xf numFmtId="0" fontId="9" fillId="0" borderId="110" xfId="90" applyFont="1" applyBorder="1" applyAlignment="1" applyProtection="1">
      <alignment horizontal="right" vertical="center" wrapText="1"/>
      <protection hidden="1"/>
    </xf>
    <xf numFmtId="2" fontId="9" fillId="0" borderId="111" xfId="90" applyNumberFormat="1" applyFont="1" applyBorder="1" applyAlignment="1" applyProtection="1">
      <alignment horizontal="right" vertical="center" wrapText="1"/>
      <protection hidden="1"/>
    </xf>
    <xf numFmtId="0" fontId="9" fillId="0" borderId="111" xfId="90" applyFont="1" applyBorder="1" applyAlignment="1" applyProtection="1">
      <alignment horizontal="left" vertical="center" wrapText="1"/>
      <protection hidden="1"/>
    </xf>
    <xf numFmtId="9" fontId="6" fillId="0" borderId="29" xfId="91" quotePrefix="1" applyFont="1" applyBorder="1" applyAlignment="1" applyProtection="1">
      <alignment horizontal="right"/>
      <protection hidden="1"/>
    </xf>
    <xf numFmtId="0" fontId="9" fillId="0" borderId="114" xfId="90" applyFont="1" applyBorder="1" applyAlignment="1" applyProtection="1">
      <alignment vertical="center"/>
      <protection hidden="1"/>
    </xf>
    <xf numFmtId="0" fontId="9" fillId="0" borderId="115" xfId="90" applyFont="1" applyBorder="1" applyAlignment="1" applyProtection="1">
      <alignment vertical="center"/>
      <protection hidden="1"/>
    </xf>
    <xf numFmtId="9" fontId="6" fillId="0" borderId="47" xfId="91" quotePrefix="1" applyFont="1" applyBorder="1" applyAlignment="1" applyProtection="1">
      <alignment horizontal="right"/>
      <protection hidden="1"/>
    </xf>
    <xf numFmtId="9" fontId="9" fillId="0" borderId="0" xfId="93" applyFont="1" applyAlignment="1" applyProtection="1">
      <alignment horizontal="right"/>
      <protection hidden="1"/>
    </xf>
    <xf numFmtId="3" fontId="6" fillId="0" borderId="36" xfId="90" applyNumberFormat="1" applyFont="1" applyBorder="1" applyAlignment="1" applyProtection="1">
      <alignment horizontal="right" vertical="center"/>
      <protection hidden="1"/>
    </xf>
    <xf numFmtId="0" fontId="9" fillId="0" borderId="116" xfId="90" applyFont="1" applyBorder="1" applyAlignment="1" applyProtection="1">
      <alignment horizontal="right" vertical="center" wrapText="1"/>
      <protection hidden="1"/>
    </xf>
    <xf numFmtId="0" fontId="9" fillId="0" borderId="117" xfId="90" applyFont="1" applyBorder="1" applyAlignment="1" applyProtection="1">
      <alignment horizontal="right" vertical="center" wrapText="1"/>
      <protection hidden="1"/>
    </xf>
    <xf numFmtId="2" fontId="9" fillId="0" borderId="120" xfId="90" applyNumberFormat="1" applyFont="1" applyBorder="1" applyAlignment="1" applyProtection="1">
      <alignment horizontal="right" vertical="center" wrapText="1"/>
      <protection hidden="1"/>
    </xf>
    <xf numFmtId="0" fontId="9" fillId="0" borderId="120" xfId="90" applyFont="1" applyBorder="1" applyAlignment="1" applyProtection="1">
      <alignment horizontal="left" vertical="center" wrapText="1"/>
      <protection hidden="1"/>
    </xf>
    <xf numFmtId="0" fontId="9" fillId="0" borderId="118" xfId="90" applyFont="1" applyBorder="1" applyAlignment="1" applyProtection="1">
      <alignment vertical="center"/>
      <protection hidden="1"/>
    </xf>
    <xf numFmtId="0" fontId="9" fillId="0" borderId="119" xfId="90" applyFont="1" applyBorder="1" applyAlignment="1" applyProtection="1">
      <alignment vertical="center"/>
      <protection hidden="1"/>
    </xf>
    <xf numFmtId="0" fontId="102" fillId="0" borderId="29" xfId="90" applyFont="1" applyBorder="1" applyProtection="1">
      <protection hidden="1"/>
    </xf>
    <xf numFmtId="9" fontId="6" fillId="0" borderId="123" xfId="91" applyFont="1" applyBorder="1" applyAlignment="1" applyProtection="1">
      <alignment horizontal="right"/>
      <protection hidden="1"/>
    </xf>
    <xf numFmtId="9" fontId="6" fillId="0" borderId="124" xfId="91" applyFont="1" applyBorder="1" applyAlignment="1" applyProtection="1">
      <alignment horizontal="right"/>
      <protection hidden="1"/>
    </xf>
    <xf numFmtId="9" fontId="6" fillId="0" borderId="125" xfId="91" applyFont="1" applyBorder="1" applyAlignment="1" applyProtection="1">
      <alignment horizontal="right"/>
      <protection hidden="1"/>
    </xf>
    <xf numFmtId="9" fontId="6" fillId="0" borderId="126" xfId="91" applyFont="1" applyBorder="1" applyAlignment="1" applyProtection="1">
      <alignment horizontal="right"/>
      <protection hidden="1"/>
    </xf>
    <xf numFmtId="9" fontId="9" fillId="0" borderId="125" xfId="93" applyFont="1" applyBorder="1" applyAlignment="1" applyProtection="1">
      <alignment horizontal="right"/>
      <protection hidden="1"/>
    </xf>
    <xf numFmtId="9" fontId="9" fillId="0" borderId="126" xfId="93" applyFont="1" applyBorder="1" applyAlignment="1" applyProtection="1">
      <alignment horizontal="right"/>
      <protection hidden="1"/>
    </xf>
    <xf numFmtId="9" fontId="9" fillId="7" borderId="125" xfId="93" applyFont="1" applyFill="1" applyBorder="1" applyAlignment="1" applyProtection="1">
      <alignment horizontal="right"/>
      <protection hidden="1"/>
    </xf>
    <xf numFmtId="9" fontId="9" fillId="7" borderId="126" xfId="93" applyFont="1" applyFill="1" applyBorder="1" applyAlignment="1" applyProtection="1">
      <alignment horizontal="right"/>
      <protection hidden="1"/>
    </xf>
    <xf numFmtId="0" fontId="9" fillId="0" borderId="123" xfId="90" applyFont="1" applyBorder="1" applyAlignment="1" applyProtection="1">
      <alignment horizontal="right" vertical="center" wrapText="1"/>
      <protection hidden="1"/>
    </xf>
    <xf numFmtId="0" fontId="9" fillId="0" borderId="124" xfId="90" applyFont="1" applyBorder="1" applyAlignment="1" applyProtection="1">
      <alignment horizontal="right" vertical="center" wrapText="1"/>
      <protection hidden="1"/>
    </xf>
    <xf numFmtId="2" fontId="9" fillId="0" borderId="127" xfId="90" applyNumberFormat="1" applyFont="1" applyBorder="1" applyAlignment="1" applyProtection="1">
      <alignment horizontal="right" vertical="center" wrapText="1"/>
      <protection hidden="1"/>
    </xf>
    <xf numFmtId="0" fontId="9" fillId="0" borderId="127" xfId="90" applyFont="1" applyBorder="1" applyAlignment="1" applyProtection="1">
      <alignment horizontal="left" vertical="center" wrapText="1"/>
      <protection hidden="1"/>
    </xf>
    <xf numFmtId="0" fontId="9" fillId="0" borderId="125" xfId="90" applyFont="1" applyBorder="1" applyAlignment="1" applyProtection="1">
      <alignment vertical="center"/>
      <protection hidden="1"/>
    </xf>
    <xf numFmtId="0" fontId="9" fillId="0" borderId="126" xfId="90" applyFont="1" applyBorder="1" applyAlignment="1" applyProtection="1">
      <alignment vertical="center"/>
      <protection hidden="1"/>
    </xf>
    <xf numFmtId="167" fontId="6" fillId="0" borderId="35" xfId="90" applyNumberFormat="1" applyFont="1" applyBorder="1" applyAlignment="1" applyProtection="1">
      <alignment horizontal="right" vertical="center" wrapText="1"/>
      <protection hidden="1"/>
    </xf>
    <xf numFmtId="167" fontId="6" fillId="0" borderId="0" xfId="90" applyNumberFormat="1" applyFont="1" applyAlignment="1" applyProtection="1">
      <alignment horizontal="right" vertical="center" wrapText="1"/>
      <protection hidden="1"/>
    </xf>
    <xf numFmtId="0" fontId="6" fillId="0" borderId="0" xfId="90" applyFont="1" applyAlignment="1" applyProtection="1">
      <alignment horizontal="left" vertical="center" wrapText="1"/>
      <protection hidden="1"/>
    </xf>
    <xf numFmtId="167" fontId="6" fillId="0" borderId="36" xfId="90" applyNumberFormat="1" applyFont="1" applyBorder="1" applyAlignment="1" applyProtection="1">
      <alignment horizontal="right" vertical="center" wrapText="1"/>
      <protection hidden="1"/>
    </xf>
    <xf numFmtId="167" fontId="6" fillId="0" borderId="33" xfId="90" applyNumberFormat="1" applyFont="1" applyBorder="1" applyAlignment="1" applyProtection="1">
      <alignment horizontal="right" vertical="center" wrapText="1"/>
      <protection hidden="1"/>
    </xf>
    <xf numFmtId="0" fontId="6" fillId="0" borderId="33" xfId="90" applyFont="1" applyBorder="1" applyAlignment="1" applyProtection="1">
      <alignment horizontal="left" vertical="center" wrapText="1"/>
      <protection hidden="1"/>
    </xf>
    <xf numFmtId="0" fontId="6" fillId="0" borderId="33" xfId="90" applyFont="1" applyBorder="1" applyAlignment="1" applyProtection="1">
      <alignment horizontal="right" vertical="center" wrapText="1"/>
      <protection hidden="1"/>
    </xf>
    <xf numFmtId="9" fontId="6" fillId="0" borderId="130" xfId="94" applyFont="1" applyBorder="1" applyAlignment="1" applyProtection="1">
      <alignment horizontal="right" vertical="center" wrapText="1"/>
      <protection hidden="1"/>
    </xf>
    <xf numFmtId="9" fontId="6" fillId="0" borderId="131" xfId="94" applyFont="1" applyBorder="1" applyAlignment="1" applyProtection="1">
      <alignment horizontal="right" vertical="center" wrapText="1"/>
      <protection hidden="1"/>
    </xf>
    <xf numFmtId="0" fontId="9" fillId="0" borderId="130" xfId="90" applyFont="1" applyBorder="1" applyAlignment="1" applyProtection="1">
      <alignment horizontal="right" vertical="center" wrapText="1"/>
      <protection hidden="1"/>
    </xf>
    <xf numFmtId="0" fontId="9" fillId="0" borderId="131" xfId="90" applyFont="1" applyBorder="1" applyAlignment="1" applyProtection="1">
      <alignment horizontal="right" vertical="center" wrapText="1"/>
      <protection hidden="1"/>
    </xf>
    <xf numFmtId="2" fontId="9" fillId="0" borderId="134" xfId="90" applyNumberFormat="1" applyFont="1" applyBorder="1" applyAlignment="1" applyProtection="1">
      <alignment horizontal="right" vertical="center" wrapText="1"/>
      <protection hidden="1"/>
    </xf>
    <xf numFmtId="0" fontId="9" fillId="0" borderId="134" xfId="90" applyFont="1" applyBorder="1" applyAlignment="1" applyProtection="1">
      <alignment horizontal="left" vertical="center" wrapText="1"/>
      <protection hidden="1"/>
    </xf>
    <xf numFmtId="0" fontId="9" fillId="0" borderId="132" xfId="90" applyFont="1" applyBorder="1" applyAlignment="1" applyProtection="1">
      <alignment vertical="center"/>
      <protection hidden="1"/>
    </xf>
    <xf numFmtId="0" fontId="9" fillId="0" borderId="133" xfId="90" applyFont="1" applyBorder="1" applyAlignment="1" applyProtection="1">
      <alignment vertical="center"/>
      <protection hidden="1"/>
    </xf>
    <xf numFmtId="166" fontId="6" fillId="0" borderId="0" xfId="90" applyNumberFormat="1" applyFont="1" applyAlignment="1" applyProtection="1">
      <alignment horizontal="right" vertical="center" wrapText="1"/>
      <protection hidden="1"/>
    </xf>
    <xf numFmtId="2" fontId="9" fillId="0" borderId="0" xfId="90" applyNumberFormat="1" applyFont="1" applyAlignment="1" applyProtection="1">
      <alignment horizontal="right" vertical="center" wrapText="1"/>
      <protection hidden="1"/>
    </xf>
    <xf numFmtId="2" fontId="9" fillId="0" borderId="137" xfId="90" applyNumberFormat="1" applyFont="1" applyBorder="1" applyAlignment="1" applyProtection="1">
      <alignment horizontal="right" vertical="center" wrapText="1"/>
      <protection hidden="1"/>
    </xf>
    <xf numFmtId="0" fontId="9" fillId="0" borderId="137" xfId="90" applyFont="1" applyBorder="1" applyAlignment="1" applyProtection="1">
      <alignment horizontal="left" vertical="center" wrapText="1"/>
      <protection hidden="1"/>
    </xf>
    <xf numFmtId="0" fontId="9" fillId="0" borderId="0" xfId="90" applyFont="1" applyAlignment="1" applyProtection="1">
      <alignment wrapText="1"/>
      <protection hidden="1"/>
    </xf>
    <xf numFmtId="2" fontId="9" fillId="0" borderId="34" xfId="90" applyNumberFormat="1" applyFont="1" applyBorder="1" applyAlignment="1" applyProtection="1">
      <alignment horizontal="right" vertical="center" wrapText="1"/>
      <protection hidden="1"/>
    </xf>
    <xf numFmtId="3" fontId="6" fillId="0" borderId="0" xfId="90" applyNumberFormat="1" applyFont="1" applyAlignment="1" applyProtection="1">
      <alignment horizontal="right" vertical="center" wrapText="1"/>
      <protection hidden="1"/>
    </xf>
    <xf numFmtId="3" fontId="6" fillId="0" borderId="33" xfId="90" applyNumberFormat="1" applyFont="1" applyBorder="1" applyAlignment="1" applyProtection="1">
      <alignment horizontal="right" vertical="center" wrapText="1"/>
      <protection hidden="1"/>
    </xf>
    <xf numFmtId="3" fontId="61" fillId="0" borderId="0" xfId="90" applyNumberFormat="1" applyFont="1" applyAlignment="1" applyProtection="1">
      <alignment horizontal="left" vertical="center"/>
      <protection hidden="1"/>
    </xf>
    <xf numFmtId="0" fontId="9" fillId="0" borderId="142" xfId="90" applyFont="1" applyBorder="1" applyAlignment="1" applyProtection="1">
      <alignment horizontal="right" vertical="center" wrapText="1"/>
      <protection hidden="1"/>
    </xf>
    <xf numFmtId="0" fontId="9" fillId="0" borderId="143" xfId="90" applyFont="1" applyBorder="1" applyAlignment="1" applyProtection="1">
      <alignment horizontal="right" vertical="center" wrapText="1"/>
      <protection hidden="1"/>
    </xf>
    <xf numFmtId="0" fontId="9" fillId="0" borderId="140" xfId="90" applyFont="1" applyBorder="1" applyAlignment="1" applyProtection="1">
      <alignment vertical="center"/>
      <protection hidden="1"/>
    </xf>
    <xf numFmtId="3" fontId="6" fillId="0" borderId="0" xfId="72" applyNumberFormat="1" applyFont="1" applyAlignment="1">
      <alignment horizontal="right" wrapText="1" readingOrder="1"/>
    </xf>
    <xf numFmtId="0" fontId="6" fillId="0" borderId="0" xfId="72" applyFont="1" applyAlignment="1">
      <alignment horizontal="left" vertical="center" wrapText="1" readingOrder="1"/>
    </xf>
    <xf numFmtId="3" fontId="6" fillId="0" borderId="39" xfId="72" applyNumberFormat="1" applyFont="1" applyBorder="1" applyAlignment="1">
      <alignment horizontal="right" wrapText="1" readingOrder="1"/>
    </xf>
    <xf numFmtId="0" fontId="6" fillId="0" borderId="39" xfId="72" applyFont="1" applyBorder="1" applyAlignment="1">
      <alignment horizontal="left" vertical="center" wrapText="1" readingOrder="1"/>
    </xf>
    <xf numFmtId="0" fontId="9" fillId="0" borderId="0" xfId="72" applyFont="1" applyAlignment="1">
      <alignment vertical="center" wrapText="1" readingOrder="1"/>
    </xf>
    <xf numFmtId="0" fontId="59" fillId="0" borderId="42" xfId="72" applyFont="1" applyBorder="1" applyAlignment="1">
      <alignment horizontal="left" vertical="center" wrapText="1" indent="1" readingOrder="1"/>
    </xf>
    <xf numFmtId="2" fontId="9" fillId="0" borderId="40" xfId="72" applyNumberFormat="1" applyFont="1" applyBorder="1" applyAlignment="1">
      <alignment horizontal="center" vertical="center" wrapText="1" readingOrder="1"/>
    </xf>
    <xf numFmtId="166" fontId="4" fillId="0" borderId="0" xfId="72" applyNumberFormat="1" applyFont="1"/>
    <xf numFmtId="0" fontId="9" fillId="0" borderId="62" xfId="72" applyFont="1" applyBorder="1" applyAlignment="1">
      <alignment horizontal="center" vertical="center" readingOrder="1"/>
    </xf>
    <xf numFmtId="0" fontId="9" fillId="0" borderId="44" xfId="72" applyFont="1" applyBorder="1" applyAlignment="1">
      <alignment horizontal="center" vertical="center" readingOrder="1"/>
    </xf>
    <xf numFmtId="0" fontId="9" fillId="0" borderId="45" xfId="72" applyFont="1" applyBorder="1" applyAlignment="1">
      <alignment horizontal="center" vertical="center" wrapText="1" readingOrder="1"/>
    </xf>
    <xf numFmtId="0" fontId="9" fillId="0" borderId="63" xfId="72" applyFont="1" applyBorder="1" applyAlignment="1">
      <alignment horizontal="center" vertical="center" wrapText="1" readingOrder="1"/>
    </xf>
    <xf numFmtId="0" fontId="102" fillId="0" borderId="42" xfId="90" applyFont="1" applyBorder="1" applyProtection="1">
      <protection hidden="1"/>
    </xf>
    <xf numFmtId="2" fontId="9" fillId="0" borderId="56" xfId="90" applyNumberFormat="1" applyFont="1" applyBorder="1" applyAlignment="1" applyProtection="1">
      <alignment horizontal="right" vertical="center" wrapText="1"/>
      <protection hidden="1"/>
    </xf>
    <xf numFmtId="0" fontId="9" fillId="0" borderId="56" xfId="90" applyFont="1" applyBorder="1" applyAlignment="1" applyProtection="1">
      <alignment horizontal="left" vertical="center" wrapText="1"/>
      <protection hidden="1"/>
    </xf>
    <xf numFmtId="49" fontId="9" fillId="0" borderId="56" xfId="90" applyNumberFormat="1" applyFont="1" applyBorder="1" applyAlignment="1" applyProtection="1">
      <alignment horizontal="right" vertical="center" wrapText="1"/>
      <protection hidden="1"/>
    </xf>
    <xf numFmtId="2" fontId="9" fillId="0" borderId="56" xfId="90" applyNumberFormat="1" applyFont="1" applyBorder="1" applyAlignment="1" applyProtection="1">
      <alignment horizontal="left" vertical="center" wrapText="1"/>
      <protection hidden="1"/>
    </xf>
    <xf numFmtId="2" fontId="9" fillId="0" borderId="148" xfId="90" applyNumberFormat="1" applyFont="1" applyBorder="1" applyAlignment="1" applyProtection="1">
      <alignment horizontal="right" vertical="center" wrapText="1"/>
      <protection hidden="1"/>
    </xf>
    <xf numFmtId="2" fontId="9" fillId="0" borderId="149" xfId="90" applyNumberFormat="1" applyFont="1" applyBorder="1" applyAlignment="1" applyProtection="1">
      <alignment horizontal="right" vertical="center" wrapText="1"/>
      <protection hidden="1"/>
    </xf>
    <xf numFmtId="0" fontId="9" fillId="0" borderId="149" xfId="90" applyFont="1" applyBorder="1" applyAlignment="1" applyProtection="1">
      <alignment horizontal="left" vertical="center" wrapText="1"/>
      <protection hidden="1"/>
    </xf>
    <xf numFmtId="0" fontId="102" fillId="0" borderId="152" xfId="90" applyFont="1" applyBorder="1" applyProtection="1">
      <protection hidden="1"/>
    </xf>
    <xf numFmtId="0" fontId="102" fillId="0" borderId="0" xfId="90" applyFont="1" applyAlignment="1" applyProtection="1">
      <alignment horizontal="left"/>
      <protection hidden="1"/>
    </xf>
    <xf numFmtId="0" fontId="9" fillId="0" borderId="0" xfId="90" applyFont="1" applyAlignment="1" applyProtection="1">
      <alignment horizontal="center" vertical="center" wrapText="1"/>
      <protection hidden="1"/>
    </xf>
    <xf numFmtId="0" fontId="6" fillId="0" borderId="0" xfId="4" applyFont="1" applyAlignment="1">
      <alignment vertical="center" wrapText="1"/>
    </xf>
    <xf numFmtId="166" fontId="9" fillId="11" borderId="0" xfId="90" applyNumberFormat="1" applyFont="1" applyFill="1" applyAlignment="1" applyProtection="1">
      <alignment horizontal="right" vertical="center"/>
      <protection hidden="1"/>
    </xf>
    <xf numFmtId="166" fontId="9" fillId="11" borderId="35" xfId="90" applyNumberFormat="1" applyFont="1" applyFill="1" applyBorder="1" applyAlignment="1" applyProtection="1">
      <alignment horizontal="right" vertical="center"/>
      <protection hidden="1"/>
    </xf>
    <xf numFmtId="9" fontId="9" fillId="11" borderId="71" xfId="93" applyFont="1" applyFill="1" applyBorder="1" applyAlignment="1" applyProtection="1">
      <alignment horizontal="right" vertical="center"/>
      <protection hidden="1"/>
    </xf>
    <xf numFmtId="9" fontId="9" fillId="11" borderId="70" xfId="93" applyFont="1" applyFill="1" applyBorder="1" applyAlignment="1" applyProtection="1">
      <alignment horizontal="right" vertical="center"/>
      <protection hidden="1"/>
    </xf>
    <xf numFmtId="166" fontId="6" fillId="0" borderId="35" xfId="90" applyNumberFormat="1" applyFont="1" applyBorder="1" applyAlignment="1" applyProtection="1">
      <alignment horizontal="right" vertical="center"/>
      <protection hidden="1"/>
    </xf>
    <xf numFmtId="9" fontId="6" fillId="0" borderId="90" xfId="93" applyFont="1" applyBorder="1" applyAlignment="1" applyProtection="1">
      <alignment horizontal="right" vertical="center"/>
      <protection hidden="1"/>
    </xf>
    <xf numFmtId="9" fontId="6" fillId="0" borderId="89" xfId="93" applyFont="1" applyBorder="1" applyAlignment="1" applyProtection="1">
      <alignment horizontal="right" vertical="center"/>
      <protection hidden="1"/>
    </xf>
    <xf numFmtId="9" fontId="6" fillId="0" borderId="92" xfId="93" applyFont="1" applyBorder="1" applyAlignment="1" applyProtection="1">
      <alignment horizontal="right" vertical="center"/>
      <protection hidden="1"/>
    </xf>
    <xf numFmtId="9" fontId="6" fillId="0" borderId="91" xfId="93" applyFont="1" applyBorder="1" applyAlignment="1" applyProtection="1">
      <alignment horizontal="right" vertical="center"/>
      <protection hidden="1"/>
    </xf>
    <xf numFmtId="167" fontId="6" fillId="0" borderId="33" xfId="90" applyNumberFormat="1" applyFont="1" applyBorder="1" applyAlignment="1" applyProtection="1">
      <alignment horizontal="right" vertical="center"/>
      <protection locked="0"/>
    </xf>
    <xf numFmtId="167" fontId="6" fillId="0" borderId="33" xfId="90" applyNumberFormat="1" applyFont="1" applyBorder="1" applyAlignment="1" applyProtection="1">
      <alignment horizontal="right" vertical="center"/>
      <protection hidden="1"/>
    </xf>
    <xf numFmtId="167" fontId="6" fillId="0" borderId="36" xfId="90" applyNumberFormat="1" applyFont="1" applyBorder="1" applyAlignment="1" applyProtection="1">
      <alignment horizontal="right" vertical="center"/>
      <protection hidden="1"/>
    </xf>
    <xf numFmtId="9" fontId="6" fillId="0" borderId="37" xfId="91" applyFont="1" applyBorder="1" applyAlignment="1" applyProtection="1">
      <alignment horizontal="right" vertical="center"/>
      <protection hidden="1"/>
    </xf>
    <xf numFmtId="9" fontId="6" fillId="0" borderId="36" xfId="91" applyFont="1" applyBorder="1" applyAlignment="1" applyProtection="1">
      <alignment horizontal="right" vertical="center"/>
      <protection hidden="1"/>
    </xf>
    <xf numFmtId="167" fontId="6" fillId="0" borderId="74" xfId="90" applyNumberFormat="1" applyFont="1" applyBorder="1" applyAlignment="1" applyProtection="1">
      <alignment horizontal="right" vertical="center"/>
      <protection locked="0"/>
    </xf>
    <xf numFmtId="167" fontId="6" fillId="0" borderId="74" xfId="90" applyNumberFormat="1" applyFont="1" applyBorder="1" applyAlignment="1" applyProtection="1">
      <alignment horizontal="right" vertical="center"/>
      <protection hidden="1"/>
    </xf>
    <xf numFmtId="167" fontId="6" fillId="0" borderId="38" xfId="90" applyNumberFormat="1" applyFont="1" applyBorder="1" applyAlignment="1" applyProtection="1">
      <alignment horizontal="right" vertical="center"/>
      <protection hidden="1"/>
    </xf>
    <xf numFmtId="9" fontId="6" fillId="0" borderId="71" xfId="91" applyFont="1" applyBorder="1" applyAlignment="1" applyProtection="1">
      <alignment horizontal="right" vertical="center"/>
      <protection hidden="1"/>
    </xf>
    <xf numFmtId="9" fontId="6" fillId="0" borderId="70" xfId="91" applyFont="1" applyBorder="1" applyAlignment="1" applyProtection="1">
      <alignment horizontal="right" vertical="center"/>
      <protection hidden="1"/>
    </xf>
    <xf numFmtId="166" fontId="9" fillId="11" borderId="33" xfId="90" applyNumberFormat="1" applyFont="1" applyFill="1" applyBorder="1" applyAlignment="1" applyProtection="1">
      <alignment horizontal="right" vertical="center"/>
      <protection hidden="1"/>
    </xf>
    <xf numFmtId="166" fontId="9" fillId="11" borderId="36" xfId="90" applyNumberFormat="1" applyFont="1" applyFill="1" applyBorder="1" applyAlignment="1" applyProtection="1">
      <alignment horizontal="right" vertical="center"/>
      <protection hidden="1"/>
    </xf>
    <xf numFmtId="9" fontId="9" fillId="11" borderId="37" xfId="93" applyFont="1" applyFill="1" applyBorder="1" applyAlignment="1" applyProtection="1">
      <alignment horizontal="right" vertical="center"/>
      <protection hidden="1"/>
    </xf>
    <xf numFmtId="9" fontId="9" fillId="11" borderId="36" xfId="93" applyFont="1" applyFill="1" applyBorder="1" applyAlignment="1" applyProtection="1">
      <alignment horizontal="right" vertical="center"/>
      <protection hidden="1"/>
    </xf>
    <xf numFmtId="0" fontId="6" fillId="0" borderId="33" xfId="92" applyFont="1" applyBorder="1" applyAlignment="1">
      <alignment vertical="center"/>
    </xf>
    <xf numFmtId="0" fontId="6" fillId="0" borderId="74" xfId="92" applyFont="1" applyBorder="1" applyAlignment="1">
      <alignment vertical="center"/>
    </xf>
    <xf numFmtId="3" fontId="6" fillId="0" borderId="54" xfId="90" applyNumberFormat="1" applyFont="1" applyBorder="1" applyAlignment="1" applyProtection="1">
      <alignment horizontal="right" vertical="top"/>
      <protection locked="0"/>
    </xf>
    <xf numFmtId="3" fontId="6" fillId="0" borderId="54" xfId="90" applyNumberFormat="1" applyFont="1" applyBorder="1" applyAlignment="1" applyProtection="1">
      <alignment horizontal="right" vertical="top"/>
      <protection hidden="1"/>
    </xf>
    <xf numFmtId="3" fontId="9" fillId="7" borderId="33" xfId="90" applyNumberFormat="1" applyFont="1" applyFill="1" applyBorder="1" applyAlignment="1" applyProtection="1">
      <alignment horizontal="left" vertical="top"/>
      <protection hidden="1"/>
    </xf>
    <xf numFmtId="167" fontId="9" fillId="7" borderId="33" xfId="90" applyNumberFormat="1" applyFont="1" applyFill="1" applyBorder="1" applyAlignment="1" applyProtection="1">
      <alignment horizontal="right" vertical="top"/>
      <protection hidden="1"/>
    </xf>
    <xf numFmtId="167" fontId="9" fillId="12" borderId="33" xfId="90" applyNumberFormat="1" applyFont="1" applyFill="1" applyBorder="1" applyAlignment="1" applyProtection="1">
      <alignment horizontal="right" vertical="top"/>
      <protection hidden="1"/>
    </xf>
    <xf numFmtId="166" fontId="9" fillId="12" borderId="33" xfId="90" applyNumberFormat="1" applyFont="1" applyFill="1" applyBorder="1" applyAlignment="1" applyProtection="1">
      <alignment horizontal="right" vertical="top"/>
      <protection hidden="1"/>
    </xf>
    <xf numFmtId="3" fontId="9" fillId="7" borderId="33" xfId="90" applyNumberFormat="1" applyFont="1" applyFill="1" applyBorder="1" applyAlignment="1" applyProtection="1">
      <alignment horizontal="right" vertical="top"/>
      <protection hidden="1"/>
    </xf>
    <xf numFmtId="3" fontId="9" fillId="12" borderId="33" xfId="90" applyNumberFormat="1" applyFont="1" applyFill="1" applyBorder="1" applyAlignment="1" applyProtection="1">
      <alignment horizontal="right" vertical="top"/>
      <protection hidden="1"/>
    </xf>
    <xf numFmtId="166" fontId="6" fillId="0" borderId="36" xfId="90" applyNumberFormat="1" applyFont="1" applyBorder="1" applyAlignment="1" applyProtection="1">
      <alignment horizontal="right" vertical="center"/>
      <protection hidden="1"/>
    </xf>
    <xf numFmtId="9" fontId="6" fillId="0" borderId="105" xfId="91" applyFont="1" applyBorder="1" applyAlignment="1" applyProtection="1">
      <alignment horizontal="right" vertical="center"/>
      <protection hidden="1"/>
    </xf>
    <xf numFmtId="9" fontId="6" fillId="0" borderId="104" xfId="91" applyFont="1" applyBorder="1" applyAlignment="1" applyProtection="1">
      <alignment horizontal="right" vertical="center"/>
      <protection hidden="1"/>
    </xf>
    <xf numFmtId="9" fontId="6" fillId="0" borderId="103" xfId="91" applyFont="1" applyBorder="1" applyAlignment="1" applyProtection="1">
      <alignment horizontal="right" vertical="center"/>
      <protection hidden="1"/>
    </xf>
    <xf numFmtId="9" fontId="6" fillId="0" borderId="102" xfId="91" applyFont="1" applyBorder="1" applyAlignment="1" applyProtection="1">
      <alignment horizontal="right" vertical="center"/>
      <protection hidden="1"/>
    </xf>
    <xf numFmtId="9" fontId="6" fillId="0" borderId="103" xfId="93" applyFont="1" applyBorder="1" applyAlignment="1" applyProtection="1">
      <alignment horizontal="right" vertical="center"/>
      <protection hidden="1"/>
    </xf>
    <xf numFmtId="9" fontId="9" fillId="7" borderId="105" xfId="93" applyFont="1" applyFill="1" applyBorder="1" applyAlignment="1" applyProtection="1">
      <alignment horizontal="right" vertical="center"/>
      <protection hidden="1"/>
    </xf>
    <xf numFmtId="9" fontId="9" fillId="7" borderId="104" xfId="93" applyFont="1" applyFill="1" applyBorder="1" applyAlignment="1" applyProtection="1">
      <alignment horizontal="right" vertical="center"/>
      <protection hidden="1"/>
    </xf>
    <xf numFmtId="9" fontId="9" fillId="0" borderId="105" xfId="93" applyFont="1" applyBorder="1" applyAlignment="1" applyProtection="1">
      <alignment horizontal="right" vertical="center"/>
      <protection hidden="1"/>
    </xf>
    <xf numFmtId="9" fontId="9" fillId="0" borderId="104" xfId="93" applyFont="1" applyBorder="1" applyAlignment="1" applyProtection="1">
      <alignment horizontal="right" vertical="center"/>
      <protection hidden="1"/>
    </xf>
    <xf numFmtId="9" fontId="6" fillId="0" borderId="47" xfId="91" applyFont="1" applyBorder="1" applyAlignment="1" applyProtection="1">
      <alignment horizontal="right" vertical="center"/>
      <protection hidden="1"/>
    </xf>
    <xf numFmtId="9" fontId="6" fillId="0" borderId="104" xfId="91" quotePrefix="1" applyFont="1" applyBorder="1" applyAlignment="1" applyProtection="1">
      <alignment horizontal="right" vertical="center"/>
      <protection hidden="1"/>
    </xf>
    <xf numFmtId="9" fontId="9" fillId="7" borderId="47" xfId="93" applyFont="1" applyFill="1" applyBorder="1" applyAlignment="1" applyProtection="1">
      <alignment horizontal="right" vertical="center"/>
      <protection hidden="1"/>
    </xf>
    <xf numFmtId="9" fontId="6" fillId="0" borderId="115" xfId="91" applyFont="1" applyBorder="1" applyAlignment="1" applyProtection="1">
      <alignment horizontal="right" vertical="center"/>
      <protection hidden="1"/>
    </xf>
    <xf numFmtId="9" fontId="6" fillId="0" borderId="114" xfId="91" applyFont="1" applyBorder="1" applyAlignment="1" applyProtection="1">
      <alignment horizontal="right" vertical="center"/>
      <protection hidden="1"/>
    </xf>
    <xf numFmtId="9" fontId="6" fillId="0" borderId="114" xfId="91" quotePrefix="1" applyFont="1" applyBorder="1" applyAlignment="1" applyProtection="1">
      <alignment horizontal="right" vertical="center"/>
      <protection hidden="1"/>
    </xf>
    <xf numFmtId="9" fontId="9" fillId="7" borderId="115" xfId="93" applyFont="1" applyFill="1" applyBorder="1" applyAlignment="1" applyProtection="1">
      <alignment horizontal="right" vertical="center"/>
      <protection hidden="1"/>
    </xf>
    <xf numFmtId="9" fontId="9" fillId="7" borderId="114" xfId="93" applyFont="1" applyFill="1" applyBorder="1" applyAlignment="1" applyProtection="1">
      <alignment horizontal="right" vertical="center"/>
      <protection hidden="1"/>
    </xf>
    <xf numFmtId="9" fontId="9" fillId="0" borderId="115" xfId="93" applyFont="1" applyBorder="1" applyAlignment="1" applyProtection="1">
      <alignment horizontal="right" vertical="center"/>
      <protection hidden="1"/>
    </xf>
    <xf numFmtId="9" fontId="9" fillId="0" borderId="114" xfId="93" applyFont="1" applyBorder="1" applyAlignment="1" applyProtection="1">
      <alignment horizontal="right" vertical="center"/>
      <protection hidden="1"/>
    </xf>
    <xf numFmtId="9" fontId="9" fillId="0" borderId="47" xfId="93" applyFont="1" applyBorder="1" applyAlignment="1" applyProtection="1">
      <alignment horizontal="right" vertical="center"/>
      <protection hidden="1"/>
    </xf>
    <xf numFmtId="1" fontId="6" fillId="0" borderId="47" xfId="91" applyNumberFormat="1" applyFont="1" applyBorder="1" applyAlignment="1" applyProtection="1">
      <alignment horizontal="right" vertical="center"/>
      <protection hidden="1"/>
    </xf>
    <xf numFmtId="1" fontId="6" fillId="0" borderId="114" xfId="91" applyNumberFormat="1" applyFont="1" applyBorder="1" applyAlignment="1" applyProtection="1">
      <alignment horizontal="right" vertical="center"/>
      <protection hidden="1"/>
    </xf>
    <xf numFmtId="9" fontId="6" fillId="0" borderId="110" xfId="91" applyFont="1" applyBorder="1" applyAlignment="1" applyProtection="1">
      <alignment horizontal="right" vertical="center"/>
      <protection hidden="1"/>
    </xf>
    <xf numFmtId="9" fontId="6" fillId="0" borderId="109" xfId="91" applyFont="1" applyBorder="1" applyAlignment="1" applyProtection="1">
      <alignment horizontal="right" vertical="center"/>
      <protection hidden="1"/>
    </xf>
    <xf numFmtId="9" fontId="6" fillId="0" borderId="46" xfId="91" quotePrefix="1" applyFont="1" applyBorder="1" applyAlignment="1" applyProtection="1">
      <alignment horizontal="right" vertical="center"/>
      <protection hidden="1"/>
    </xf>
    <xf numFmtId="9" fontId="6" fillId="0" borderId="109" xfId="91" quotePrefix="1" applyFont="1" applyBorder="1" applyAlignment="1" applyProtection="1">
      <alignment horizontal="right" vertical="center"/>
      <protection hidden="1"/>
    </xf>
    <xf numFmtId="0" fontId="6" fillId="0" borderId="33" xfId="92" applyFont="1" applyBorder="1" applyAlignment="1">
      <alignment horizontal="right" vertical="center"/>
    </xf>
    <xf numFmtId="167" fontId="6" fillId="0" borderId="33" xfId="92" applyNumberFormat="1" applyFont="1" applyBorder="1" applyAlignment="1">
      <alignment horizontal="right" vertical="center"/>
    </xf>
    <xf numFmtId="167" fontId="6" fillId="0" borderId="36" xfId="92" applyNumberFormat="1" applyFont="1" applyBorder="1" applyAlignment="1">
      <alignment horizontal="right" vertical="center"/>
    </xf>
    <xf numFmtId="0" fontId="6" fillId="0" borderId="0" xfId="92" applyFont="1" applyAlignment="1">
      <alignment vertical="center"/>
    </xf>
    <xf numFmtId="0" fontId="6" fillId="0" borderId="0" xfId="92" applyFont="1" applyAlignment="1">
      <alignment horizontal="right" vertical="center"/>
    </xf>
    <xf numFmtId="167" fontId="6" fillId="0" borderId="0" xfId="90" applyNumberFormat="1" applyFont="1" applyAlignment="1" applyProtection="1">
      <alignment horizontal="right" vertical="center"/>
      <protection locked="0"/>
    </xf>
    <xf numFmtId="167" fontId="6" fillId="0" borderId="0" xfId="90" applyNumberFormat="1" applyFont="1" applyAlignment="1" applyProtection="1">
      <alignment horizontal="right" vertical="center"/>
      <protection hidden="1"/>
    </xf>
    <xf numFmtId="167" fontId="6" fillId="0" borderId="35" xfId="90" applyNumberFormat="1" applyFont="1" applyBorder="1" applyAlignment="1" applyProtection="1">
      <alignment horizontal="right" vertical="center"/>
      <protection hidden="1"/>
    </xf>
    <xf numFmtId="178" fontId="1" fillId="0" borderId="0" xfId="96" applyNumberFormat="1" applyFont="1" applyAlignment="1">
      <alignment horizontal="right" vertical="center" indent="1"/>
    </xf>
    <xf numFmtId="9" fontId="6" fillId="0" borderId="119" xfId="91" applyFont="1" applyBorder="1" applyAlignment="1" applyProtection="1">
      <alignment horizontal="right" vertical="center"/>
      <protection hidden="1"/>
    </xf>
    <xf numFmtId="9" fontId="6" fillId="0" borderId="118" xfId="91" applyFont="1" applyBorder="1" applyAlignment="1" applyProtection="1">
      <alignment horizontal="right" vertical="center"/>
      <protection hidden="1"/>
    </xf>
    <xf numFmtId="9" fontId="9" fillId="7" borderId="119" xfId="93" applyFont="1" applyFill="1" applyBorder="1" applyAlignment="1" applyProtection="1">
      <alignment horizontal="right" vertical="center"/>
      <protection hidden="1"/>
    </xf>
    <xf numFmtId="9" fontId="9" fillId="7" borderId="118" xfId="93" applyFont="1" applyFill="1" applyBorder="1" applyAlignment="1" applyProtection="1">
      <alignment horizontal="right" vertical="center"/>
      <protection hidden="1"/>
    </xf>
    <xf numFmtId="9" fontId="9" fillId="0" borderId="119" xfId="93" applyFont="1" applyBorder="1" applyAlignment="1" applyProtection="1">
      <alignment horizontal="right" vertical="center"/>
      <protection hidden="1"/>
    </xf>
    <xf numFmtId="9" fontId="9" fillId="0" borderId="118" xfId="93" applyFont="1" applyBorder="1" applyAlignment="1" applyProtection="1">
      <alignment horizontal="right" vertical="center"/>
      <protection hidden="1"/>
    </xf>
    <xf numFmtId="9" fontId="6" fillId="0" borderId="117" xfId="91" applyFont="1" applyBorder="1" applyAlignment="1" applyProtection="1">
      <alignment horizontal="right" vertical="center"/>
      <protection hidden="1"/>
    </xf>
    <xf numFmtId="9" fontId="6" fillId="0" borderId="116" xfId="91" applyFont="1" applyBorder="1" applyAlignment="1" applyProtection="1">
      <alignment horizontal="right" vertical="center"/>
      <protection hidden="1"/>
    </xf>
    <xf numFmtId="9" fontId="6" fillId="0" borderId="126" xfId="91" applyFont="1" applyBorder="1" applyAlignment="1" applyProtection="1">
      <alignment horizontal="right" vertical="center"/>
      <protection hidden="1"/>
    </xf>
    <xf numFmtId="9" fontId="6" fillId="0" borderId="125" xfId="91" applyFont="1" applyBorder="1" applyAlignment="1" applyProtection="1">
      <alignment horizontal="right" vertical="center"/>
      <protection hidden="1"/>
    </xf>
    <xf numFmtId="9" fontId="9" fillId="7" borderId="126" xfId="93" applyFont="1" applyFill="1" applyBorder="1" applyAlignment="1" applyProtection="1">
      <alignment horizontal="right" vertical="center"/>
      <protection hidden="1"/>
    </xf>
    <xf numFmtId="9" fontId="9" fillId="7" borderId="125" xfId="93" applyFont="1" applyFill="1" applyBorder="1" applyAlignment="1" applyProtection="1">
      <alignment horizontal="right" vertical="center"/>
      <protection hidden="1"/>
    </xf>
    <xf numFmtId="9" fontId="9" fillId="0" borderId="126" xfId="93" applyFont="1" applyBorder="1" applyAlignment="1" applyProtection="1">
      <alignment horizontal="right" vertical="center"/>
      <protection hidden="1"/>
    </xf>
    <xf numFmtId="9" fontId="9" fillId="0" borderId="125" xfId="93" applyFont="1" applyBorder="1" applyAlignment="1" applyProtection="1">
      <alignment horizontal="right" vertical="center"/>
      <protection hidden="1"/>
    </xf>
    <xf numFmtId="9" fontId="6" fillId="0" borderId="124" xfId="91" applyFont="1" applyBorder="1" applyAlignment="1" applyProtection="1">
      <alignment horizontal="right" vertical="center"/>
      <protection hidden="1"/>
    </xf>
    <xf numFmtId="9" fontId="6" fillId="0" borderId="123" xfId="91" applyFont="1" applyBorder="1" applyAlignment="1" applyProtection="1">
      <alignment horizontal="right" vertical="center"/>
      <protection hidden="1"/>
    </xf>
    <xf numFmtId="167" fontId="6" fillId="0" borderId="35" xfId="92" applyNumberFormat="1" applyFont="1" applyBorder="1" applyAlignment="1">
      <alignment vertical="center"/>
    </xf>
    <xf numFmtId="167" fontId="6" fillId="0" borderId="0" xfId="92" applyNumberFormat="1" applyFont="1" applyAlignment="1">
      <alignment vertical="center"/>
    </xf>
    <xf numFmtId="9" fontId="6" fillId="0" borderId="133" xfId="91" applyFont="1" applyBorder="1" applyAlignment="1" applyProtection="1">
      <alignment horizontal="right" vertical="center"/>
      <protection hidden="1"/>
    </xf>
    <xf numFmtId="9" fontId="6" fillId="0" borderId="132" xfId="91" applyFont="1" applyBorder="1" applyAlignment="1" applyProtection="1">
      <alignment horizontal="right" vertical="center"/>
      <protection hidden="1"/>
    </xf>
    <xf numFmtId="167" fontId="9" fillId="7" borderId="0" xfId="90" applyNumberFormat="1" applyFont="1" applyFill="1" applyAlignment="1" applyProtection="1">
      <alignment horizontal="right" vertical="center"/>
      <protection hidden="1"/>
    </xf>
    <xf numFmtId="0" fontId="47" fillId="0" borderId="33" xfId="90" applyFont="1" applyBorder="1" applyAlignment="1" applyProtection="1">
      <alignment vertical="center"/>
      <protection hidden="1"/>
    </xf>
    <xf numFmtId="3" fontId="6" fillId="0" borderId="37" xfId="90" applyNumberFormat="1" applyFont="1" applyBorder="1" applyAlignment="1" applyProtection="1">
      <alignment horizontal="right" vertical="center"/>
      <protection hidden="1"/>
    </xf>
    <xf numFmtId="3" fontId="6" fillId="0" borderId="147" xfId="90" applyNumberFormat="1" applyFont="1" applyBorder="1" applyAlignment="1" applyProtection="1">
      <alignment horizontal="right" vertical="center"/>
      <protection hidden="1"/>
    </xf>
    <xf numFmtId="3" fontId="6" fillId="0" borderId="146" xfId="90" applyNumberFormat="1" applyFont="1" applyBorder="1" applyAlignment="1" applyProtection="1">
      <alignment horizontal="right" vertical="center"/>
      <protection hidden="1"/>
    </xf>
    <xf numFmtId="9" fontId="6" fillId="0" borderId="147" xfId="94" applyFont="1" applyBorder="1" applyAlignment="1" applyProtection="1">
      <alignment horizontal="right" vertical="center"/>
      <protection hidden="1"/>
    </xf>
    <xf numFmtId="9" fontId="6" fillId="0" borderId="146" xfId="94" applyFont="1" applyBorder="1" applyAlignment="1" applyProtection="1">
      <alignment horizontal="right" vertical="center"/>
      <protection hidden="1"/>
    </xf>
    <xf numFmtId="9" fontId="6" fillId="0" borderId="145" xfId="94" applyFont="1" applyBorder="1" applyAlignment="1" applyProtection="1">
      <alignment horizontal="right" vertical="center"/>
      <protection hidden="1"/>
    </xf>
    <xf numFmtId="9" fontId="6" fillId="0" borderId="144" xfId="94" applyFont="1" applyBorder="1" applyAlignment="1" applyProtection="1">
      <alignment horizontal="right" vertical="center"/>
      <protection hidden="1"/>
    </xf>
    <xf numFmtId="0" fontId="1" fillId="0" borderId="0" xfId="1" applyFont="1" applyFill="1"/>
    <xf numFmtId="0" fontId="102" fillId="0" borderId="0" xfId="90" applyFont="1" applyAlignment="1" applyProtection="1">
      <alignment horizontal="left"/>
      <protection hidden="1"/>
    </xf>
    <xf numFmtId="0" fontId="61" fillId="0" borderId="0" xfId="90" applyFont="1" applyAlignment="1" applyProtection="1">
      <alignment horizontal="left" vertical="center" wrapText="1"/>
      <protection hidden="1"/>
    </xf>
    <xf numFmtId="0" fontId="131" fillId="0" borderId="0" xfId="1" applyFont="1"/>
    <xf numFmtId="166" fontId="9" fillId="7" borderId="0" xfId="90" applyNumberFormat="1" applyFont="1" applyFill="1" applyAlignment="1" applyProtection="1">
      <alignment horizontal="right"/>
      <protection hidden="1"/>
    </xf>
    <xf numFmtId="166" fontId="6" fillId="0" borderId="0" xfId="92" applyNumberFormat="1" applyFont="1" applyAlignment="1">
      <alignment horizontal="right" vertical="top"/>
    </xf>
    <xf numFmtId="166" fontId="9" fillId="7" borderId="33" xfId="90" applyNumberFormat="1" applyFont="1" applyFill="1" applyBorder="1" applyAlignment="1" applyProtection="1">
      <alignment horizontal="right"/>
      <protection hidden="1"/>
    </xf>
    <xf numFmtId="9" fontId="9" fillId="7" borderId="138" xfId="93" applyFont="1" applyFill="1" applyBorder="1" applyAlignment="1" applyProtection="1">
      <alignment horizontal="right"/>
      <protection hidden="1"/>
    </xf>
    <xf numFmtId="9" fontId="9" fillId="7" borderId="139" xfId="93" applyFont="1" applyFill="1" applyBorder="1" applyAlignment="1" applyProtection="1">
      <alignment horizontal="right"/>
      <protection hidden="1"/>
    </xf>
    <xf numFmtId="3" fontId="9" fillId="7" borderId="35" xfId="90" applyNumberFormat="1" applyFont="1" applyFill="1" applyBorder="1" applyAlignment="1" applyProtection="1">
      <alignment horizontal="right"/>
      <protection hidden="1"/>
    </xf>
    <xf numFmtId="9" fontId="6" fillId="0" borderId="140" xfId="91" applyFont="1" applyBorder="1" applyAlignment="1" applyProtection="1">
      <alignment horizontal="right"/>
      <protection hidden="1"/>
    </xf>
    <xf numFmtId="9" fontId="6" fillId="0" borderId="141" xfId="91" applyFont="1" applyBorder="1" applyAlignment="1" applyProtection="1">
      <alignment horizontal="right"/>
      <protection hidden="1"/>
    </xf>
    <xf numFmtId="9" fontId="6" fillId="0" borderId="0" xfId="94" applyFont="1" applyAlignment="1">
      <alignment horizontal="right" wrapText="1" readingOrder="1"/>
    </xf>
    <xf numFmtId="9" fontId="6" fillId="0" borderId="39" xfId="94" applyFont="1" applyBorder="1" applyAlignment="1">
      <alignment horizontal="right" wrapText="1" readingOrder="1"/>
    </xf>
    <xf numFmtId="0" fontId="9" fillId="0" borderId="41" xfId="72" applyFont="1" applyBorder="1" applyAlignment="1">
      <alignment horizontal="center" vertical="center" wrapText="1" readingOrder="1"/>
    </xf>
    <xf numFmtId="0" fontId="9" fillId="0" borderId="59" xfId="72" applyFont="1" applyBorder="1" applyAlignment="1">
      <alignment horizontal="center" vertical="center" wrapText="1" readingOrder="1"/>
    </xf>
    <xf numFmtId="2" fontId="9" fillId="0" borderId="59" xfId="72" applyNumberFormat="1" applyFont="1" applyBorder="1" applyAlignment="1">
      <alignment horizontal="center" vertical="center" wrapText="1" readingOrder="1"/>
    </xf>
    <xf numFmtId="0" fontId="9" fillId="0" borderId="60" xfId="72" applyFont="1" applyBorder="1" applyAlignment="1">
      <alignment horizontal="left" vertical="center" wrapText="1" indent="1" readingOrder="1"/>
    </xf>
    <xf numFmtId="0" fontId="6" fillId="0" borderId="0" xfId="72" applyFont="1" applyAlignment="1">
      <alignment wrapText="1" readingOrder="1"/>
    </xf>
    <xf numFmtId="2" fontId="9" fillId="0" borderId="61" xfId="72" applyNumberFormat="1" applyFont="1" applyBorder="1" applyAlignment="1">
      <alignment horizontal="center" vertical="center" wrapText="1" readingOrder="1"/>
    </xf>
    <xf numFmtId="0" fontId="9" fillId="0" borderId="43" xfId="72" applyFont="1" applyBorder="1" applyAlignment="1">
      <alignment horizontal="center" vertical="center" wrapText="1" readingOrder="1"/>
    </xf>
    <xf numFmtId="0" fontId="9" fillId="0" borderId="61" xfId="72" applyFont="1" applyBorder="1" applyAlignment="1">
      <alignment horizontal="center" vertical="center" wrapText="1" readingOrder="1"/>
    </xf>
    <xf numFmtId="3" fontId="103" fillId="0" borderId="0" xfId="90" applyNumberFormat="1" applyFont="1" applyAlignment="1" applyProtection="1">
      <alignment horizontal="left" vertical="center"/>
      <protection hidden="1"/>
    </xf>
    <xf numFmtId="0" fontId="112" fillId="0" borderId="0" xfId="90" applyFont="1" applyAlignment="1" applyProtection="1">
      <alignment horizontal="left"/>
      <protection hidden="1"/>
    </xf>
    <xf numFmtId="3" fontId="61" fillId="0" borderId="0" xfId="90" applyNumberFormat="1" applyFont="1" applyAlignment="1" applyProtection="1">
      <alignment horizontal="left" vertical="center" wrapText="1"/>
      <protection hidden="1"/>
    </xf>
    <xf numFmtId="0" fontId="9" fillId="0" borderId="137" xfId="90" applyFont="1" applyBorder="1" applyAlignment="1" applyProtection="1">
      <alignment horizontal="center" wrapText="1"/>
      <protection hidden="1"/>
    </xf>
    <xf numFmtId="0" fontId="6" fillId="3" borderId="0" xfId="13" applyFont="1" applyFill="1" applyAlignment="1">
      <alignment horizontal="left" vertical="center"/>
    </xf>
    <xf numFmtId="0" fontId="9" fillId="2" borderId="26" xfId="13" applyFont="1" applyFill="1" applyBorder="1" applyAlignment="1">
      <alignment horizontal="left" vertical="center"/>
    </xf>
    <xf numFmtId="3" fontId="6" fillId="3" borderId="0" xfId="13" applyNumberFormat="1" applyFont="1" applyFill="1" applyAlignment="1">
      <alignment horizontal="left" vertical="center"/>
    </xf>
    <xf numFmtId="9" fontId="6" fillId="0" borderId="0" xfId="91" applyFont="1" applyBorder="1" applyAlignment="1" applyProtection="1">
      <alignment horizontal="right"/>
      <protection hidden="1"/>
    </xf>
    <xf numFmtId="9" fontId="9" fillId="7" borderId="153" xfId="93" applyFont="1" applyFill="1" applyBorder="1" applyAlignment="1" applyProtection="1">
      <alignment horizontal="right"/>
      <protection hidden="1"/>
    </xf>
    <xf numFmtId="9" fontId="9" fillId="7" borderId="0" xfId="93" applyFont="1" applyFill="1" applyBorder="1" applyAlignment="1" applyProtection="1">
      <alignment horizontal="right"/>
      <protection hidden="1"/>
    </xf>
    <xf numFmtId="9" fontId="6" fillId="0" borderId="153" xfId="91" applyFont="1" applyBorder="1" applyAlignment="1" applyProtection="1">
      <alignment horizontal="right"/>
      <protection hidden="1"/>
    </xf>
    <xf numFmtId="3" fontId="9" fillId="7" borderId="153" xfId="90" applyNumberFormat="1" applyFont="1" applyFill="1" applyBorder="1" applyAlignment="1" applyProtection="1">
      <alignment horizontal="right" vertical="center"/>
      <protection hidden="1"/>
    </xf>
    <xf numFmtId="3" fontId="6" fillId="0" borderId="153" xfId="90" applyNumberFormat="1" applyFont="1" applyBorder="1" applyAlignment="1" applyProtection="1">
      <alignment horizontal="right" vertical="center"/>
      <protection hidden="1"/>
    </xf>
    <xf numFmtId="0" fontId="12" fillId="0" borderId="0" xfId="72" applyAlignment="1">
      <alignment horizontal="right"/>
    </xf>
    <xf numFmtId="0" fontId="47" fillId="0" borderId="0" xfId="90" applyFont="1" applyAlignment="1" applyProtection="1">
      <alignment horizontal="left" vertical="center" wrapText="1"/>
      <protection hidden="1"/>
    </xf>
    <xf numFmtId="166" fontId="6" fillId="0" borderId="0" xfId="90" applyNumberFormat="1" applyFont="1" applyFill="1" applyAlignment="1" applyProtection="1">
      <alignment horizontal="right" vertical="center" wrapText="1"/>
      <protection hidden="1"/>
    </xf>
    <xf numFmtId="0" fontId="102" fillId="0" borderId="141" xfId="90" applyFont="1" applyBorder="1" applyAlignment="1" applyProtection="1">
      <alignment horizontal="left"/>
      <protection hidden="1"/>
    </xf>
    <xf numFmtId="0" fontId="12" fillId="0" borderId="0" xfId="72" applyBorder="1"/>
    <xf numFmtId="0" fontId="9" fillId="0" borderId="0" xfId="90" applyFont="1" applyBorder="1" applyAlignment="1" applyProtection="1">
      <alignment vertical="center"/>
      <protection hidden="1"/>
    </xf>
    <xf numFmtId="3" fontId="6" fillId="0" borderId="3" xfId="90" applyNumberFormat="1" applyFont="1" applyBorder="1" applyAlignment="1" applyProtection="1">
      <alignment horizontal="right" vertical="center" wrapText="1"/>
      <protection hidden="1"/>
    </xf>
    <xf numFmtId="2" fontId="9" fillId="0" borderId="0" xfId="90" applyNumberFormat="1" applyFont="1" applyBorder="1" applyAlignment="1" applyProtection="1">
      <alignment horizontal="right" vertical="center" wrapText="1"/>
      <protection hidden="1"/>
    </xf>
    <xf numFmtId="0" fontId="9" fillId="0" borderId="0" xfId="90" applyFont="1" applyBorder="1" applyAlignment="1" applyProtection="1">
      <alignment horizontal="center" wrapText="1"/>
      <protection hidden="1"/>
    </xf>
    <xf numFmtId="0" fontId="12" fillId="0" borderId="3" xfId="72" applyBorder="1"/>
    <xf numFmtId="0" fontId="102" fillId="0" borderId="154" xfId="90" applyFont="1" applyBorder="1" applyAlignment="1" applyProtection="1">
      <alignment horizontal="left"/>
      <protection hidden="1"/>
    </xf>
    <xf numFmtId="0" fontId="47" fillId="3" borderId="0" xfId="90" applyFont="1" applyFill="1" applyAlignment="1" applyProtection="1">
      <alignment horizontal="left" vertical="center" wrapText="1"/>
      <protection hidden="1"/>
    </xf>
    <xf numFmtId="3" fontId="9" fillId="3" borderId="0" xfId="13" applyNumberFormat="1" applyFont="1" applyFill="1" applyAlignment="1">
      <alignment horizontal="right"/>
    </xf>
    <xf numFmtId="0" fontId="49" fillId="3" borderId="0" xfId="13" applyFont="1" applyFill="1" applyAlignment="1">
      <alignment horizontal="left" vertical="center"/>
    </xf>
    <xf numFmtId="0" fontId="121" fillId="3" borderId="0" xfId="13" applyFont="1" applyFill="1" applyAlignment="1">
      <alignment horizontal="left"/>
    </xf>
    <xf numFmtId="3" fontId="9" fillId="0" borderId="0" xfId="5" applyNumberFormat="1" applyFont="1" applyFill="1" applyAlignment="1" applyProtection="1">
      <alignment horizontal="right"/>
      <protection locked="0"/>
    </xf>
    <xf numFmtId="3" fontId="6" fillId="0" borderId="0" xfId="5" applyNumberFormat="1" applyFont="1" applyFill="1" applyAlignment="1" applyProtection="1">
      <alignment horizontal="righ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9" fillId="0" borderId="31" xfId="5" applyNumberFormat="1" applyFont="1" applyFill="1" applyBorder="1" applyAlignment="1" applyProtection="1">
      <alignment horizontal="right"/>
      <protection locked="0"/>
    </xf>
    <xf numFmtId="3" fontId="6" fillId="0" borderId="67" xfId="5" applyNumberFormat="1" applyFont="1" applyFill="1" applyBorder="1" applyAlignment="1" applyProtection="1">
      <alignment horizontal="right"/>
      <protection locked="0"/>
    </xf>
    <xf numFmtId="3" fontId="9" fillId="0" borderId="68" xfId="5" applyNumberFormat="1" applyFont="1" applyFill="1" applyBorder="1" applyAlignment="1" applyProtection="1">
      <alignment horizontal="right"/>
      <protection locked="0"/>
    </xf>
    <xf numFmtId="3" fontId="6" fillId="0" borderId="49" xfId="5" applyNumberFormat="1" applyFont="1" applyFill="1" applyBorder="1" applyAlignment="1" applyProtection="1">
      <alignment horizontal="right"/>
      <protection locked="0"/>
    </xf>
    <xf numFmtId="0" fontId="6" fillId="0" borderId="47" xfId="90" applyFont="1" applyBorder="1" applyAlignment="1" applyProtection="1">
      <alignment horizontal="right" vertical="center" wrapText="1"/>
      <protection hidden="1"/>
    </xf>
    <xf numFmtId="0" fontId="6" fillId="0" borderId="78" xfId="90" applyFont="1" applyBorder="1" applyAlignment="1" applyProtection="1">
      <alignment horizontal="right" vertical="center" wrapText="1"/>
      <protection hidden="1"/>
    </xf>
    <xf numFmtId="0" fontId="6" fillId="0" borderId="79" xfId="90" applyFont="1" applyBorder="1" applyAlignment="1" applyProtection="1">
      <alignment horizontal="right" vertical="center" wrapText="1"/>
      <protection hidden="1"/>
    </xf>
    <xf numFmtId="9" fontId="47" fillId="0" borderId="103" xfId="91" applyFont="1" applyBorder="1" applyAlignment="1" applyProtection="1">
      <alignment horizontal="right" vertical="center"/>
      <protection hidden="1"/>
    </xf>
    <xf numFmtId="9" fontId="47" fillId="0" borderId="102" xfId="91" applyFont="1" applyBorder="1" applyAlignment="1" applyProtection="1">
      <alignment horizontal="right" vertical="center"/>
      <protection hidden="1"/>
    </xf>
    <xf numFmtId="9" fontId="47" fillId="0" borderId="92" xfId="91" applyFont="1" applyBorder="1" applyAlignment="1" applyProtection="1">
      <alignment horizontal="right"/>
      <protection hidden="1"/>
    </xf>
    <xf numFmtId="9" fontId="47" fillId="0" borderId="37" xfId="91" applyFont="1" applyBorder="1" applyAlignment="1" applyProtection="1">
      <alignment horizontal="right" vertical="center"/>
      <protection hidden="1"/>
    </xf>
    <xf numFmtId="9" fontId="47" fillId="0" borderId="36" xfId="91" applyFont="1" applyBorder="1" applyAlignment="1" applyProtection="1">
      <alignment horizontal="right" vertical="center"/>
      <protection hidden="1"/>
    </xf>
    <xf numFmtId="9" fontId="47" fillId="0" borderId="118" xfId="91" applyFont="1" applyBorder="1" applyAlignment="1" applyProtection="1">
      <alignment horizontal="right" vertical="center"/>
      <protection hidden="1"/>
    </xf>
    <xf numFmtId="3" fontId="1" fillId="0" borderId="0" xfId="4" applyNumberFormat="1" applyFont="1" applyFill="1" applyAlignment="1">
      <alignment horizontal="right" vertical="center"/>
    </xf>
    <xf numFmtId="3" fontId="1" fillId="0" borderId="3" xfId="4" applyNumberFormat="1" applyFont="1" applyFill="1" applyBorder="1" applyAlignment="1">
      <alignment horizontal="right" vertical="center"/>
    </xf>
    <xf numFmtId="3" fontId="6" fillId="0" borderId="0" xfId="90" applyNumberFormat="1" applyFont="1" applyFill="1" applyAlignment="1" applyProtection="1">
      <alignment horizontal="right" vertical="center"/>
      <protection hidden="1"/>
    </xf>
    <xf numFmtId="3" fontId="6" fillId="0" borderId="35" xfId="90" applyNumberFormat="1" applyFont="1" applyFill="1" applyBorder="1" applyAlignment="1" applyProtection="1">
      <alignment horizontal="right" vertical="center"/>
      <protection hidden="1"/>
    </xf>
    <xf numFmtId="9" fontId="6" fillId="0" borderId="115" xfId="91" applyFont="1" applyFill="1" applyBorder="1" applyAlignment="1" applyProtection="1">
      <alignment horizontal="right" vertical="center"/>
      <protection hidden="1"/>
    </xf>
    <xf numFmtId="9" fontId="6" fillId="0" borderId="114" xfId="91" applyFont="1" applyFill="1" applyBorder="1" applyAlignment="1" applyProtection="1">
      <alignment horizontal="right" vertical="center"/>
      <protection hidden="1"/>
    </xf>
    <xf numFmtId="9" fontId="6" fillId="0" borderId="126" xfId="91" applyFont="1" applyFill="1" applyBorder="1" applyAlignment="1" applyProtection="1">
      <alignment horizontal="right" vertical="center"/>
      <protection hidden="1"/>
    </xf>
    <xf numFmtId="9" fontId="6" fillId="0" borderId="125" xfId="91" applyFont="1" applyFill="1" applyBorder="1" applyAlignment="1" applyProtection="1">
      <alignment horizontal="right" vertical="center"/>
      <protection hidden="1"/>
    </xf>
    <xf numFmtId="173" fontId="6" fillId="0" borderId="0" xfId="0" applyNumberFormat="1" applyFont="1" applyFill="1" applyAlignment="1" applyProtection="1">
      <alignment vertical="center"/>
      <protection locked="0"/>
    </xf>
    <xf numFmtId="173" fontId="6" fillId="0" borderId="10" xfId="0" applyNumberFormat="1" applyFont="1" applyFill="1" applyBorder="1" applyAlignment="1" applyProtection="1">
      <alignment vertical="center"/>
      <protection locked="0"/>
    </xf>
    <xf numFmtId="3" fontId="1" fillId="0" borderId="10" xfId="0" applyNumberFormat="1" applyFont="1" applyBorder="1" applyAlignment="1">
      <alignment horizontal="center" wrapText="1"/>
    </xf>
    <xf numFmtId="9" fontId="86" fillId="0" borderId="51" xfId="6" applyFont="1" applyBorder="1" applyAlignment="1">
      <alignment vertical="center"/>
    </xf>
    <xf numFmtId="9" fontId="86" fillId="0" borderId="51" xfId="6" applyFont="1" applyBorder="1" applyAlignment="1">
      <alignment horizontal="right" vertical="center"/>
    </xf>
    <xf numFmtId="167" fontId="9" fillId="0" borderId="31" xfId="8" applyNumberFormat="1" applyFont="1" applyBorder="1" applyAlignment="1">
      <alignment vertical="center"/>
    </xf>
    <xf numFmtId="167" fontId="9" fillId="0" borderId="50" xfId="8" applyNumberFormat="1" applyFont="1" applyBorder="1" applyAlignment="1">
      <alignment vertical="center"/>
    </xf>
    <xf numFmtId="0" fontId="9" fillId="0" borderId="50" xfId="8" applyFont="1" applyBorder="1" applyAlignment="1">
      <alignment vertical="center" wrapText="1"/>
    </xf>
    <xf numFmtId="3" fontId="9" fillId="0" borderId="50" xfId="4" applyNumberFormat="1" applyFont="1" applyBorder="1" applyAlignment="1">
      <alignment vertical="center"/>
    </xf>
    <xf numFmtId="3" fontId="9" fillId="0" borderId="50" xfId="7" applyNumberFormat="1" applyFont="1" applyBorder="1" applyAlignment="1">
      <alignment vertical="center"/>
    </xf>
    <xf numFmtId="0" fontId="9" fillId="0" borderId="50" xfId="4" applyFont="1" applyBorder="1" applyAlignment="1">
      <alignment vertical="center"/>
    </xf>
    <xf numFmtId="9" fontId="86" fillId="0" borderId="51" xfId="6" applyFont="1" applyBorder="1"/>
    <xf numFmtId="9" fontId="61" fillId="0" borderId="12" xfId="6" applyFont="1" applyBorder="1"/>
    <xf numFmtId="9" fontId="61" fillId="0" borderId="13" xfId="6" applyFont="1" applyBorder="1"/>
    <xf numFmtId="167" fontId="61" fillId="0" borderId="13" xfId="6" applyNumberFormat="1" applyFont="1" applyBorder="1"/>
    <xf numFmtId="168" fontId="6" fillId="0" borderId="13" xfId="4" applyNumberFormat="1" applyFont="1" applyBorder="1" applyAlignment="1">
      <alignment horizontal="right"/>
    </xf>
    <xf numFmtId="168" fontId="6" fillId="0" borderId="8" xfId="4" applyNumberFormat="1" applyFont="1" applyBorder="1" applyAlignment="1">
      <alignment horizontal="right"/>
    </xf>
    <xf numFmtId="3" fontId="9" fillId="0" borderId="155" xfId="4" applyNumberFormat="1" applyFont="1" applyBorder="1"/>
    <xf numFmtId="3" fontId="9" fillId="0" borderId="50" xfId="4" applyNumberFormat="1" applyFont="1" applyBorder="1"/>
    <xf numFmtId="1" fontId="9" fillId="0" borderId="155" xfId="7" applyNumberFormat="1" applyFont="1" applyBorder="1"/>
    <xf numFmtId="1" fontId="9" fillId="0" borderId="50" xfId="7" applyNumberFormat="1" applyFont="1" applyBorder="1"/>
    <xf numFmtId="3" fontId="6" fillId="0" borderId="14" xfId="4" applyNumberFormat="1" applyFont="1" applyBorder="1"/>
    <xf numFmtId="3" fontId="6" fillId="0" borderId="15" xfId="4" applyNumberFormat="1" applyFont="1" applyBorder="1"/>
    <xf numFmtId="167" fontId="9" fillId="0" borderId="50" xfId="8" applyNumberFormat="1" applyFont="1" applyFill="1" applyBorder="1"/>
    <xf numFmtId="167" fontId="9" fillId="0" borderId="155" xfId="8" applyNumberFormat="1" applyFont="1" applyFill="1" applyBorder="1"/>
    <xf numFmtId="9" fontId="86" fillId="0" borderId="51" xfId="6" applyFont="1" applyFill="1" applyBorder="1"/>
    <xf numFmtId="167" fontId="9" fillId="0" borderId="50" xfId="4" applyNumberFormat="1" applyFont="1" applyFill="1" applyBorder="1"/>
    <xf numFmtId="167" fontId="9" fillId="0" borderId="155" xfId="4" applyNumberFormat="1" applyFont="1" applyFill="1" applyBorder="1"/>
    <xf numFmtId="167" fontId="9" fillId="0" borderId="50" xfId="7" applyNumberFormat="1" applyFont="1" applyFill="1" applyBorder="1" applyAlignment="1">
      <alignment horizontal="right"/>
    </xf>
    <xf numFmtId="167" fontId="9" fillId="0" borderId="155" xfId="7" applyNumberFormat="1" applyFont="1" applyFill="1" applyBorder="1" applyAlignment="1">
      <alignment horizontal="right"/>
    </xf>
    <xf numFmtId="169" fontId="9" fillId="0" borderId="155" xfId="4" applyNumberFormat="1" applyFont="1" applyFill="1" applyBorder="1" applyAlignment="1">
      <alignment horizontal="right"/>
    </xf>
    <xf numFmtId="166" fontId="9" fillId="0" borderId="50" xfId="8" applyNumberFormat="1" applyFont="1" applyFill="1" applyBorder="1" applyProtection="1">
      <protection hidden="1"/>
    </xf>
    <xf numFmtId="166" fontId="9" fillId="0" borderId="48" xfId="4" applyNumberFormat="1" applyFont="1" applyFill="1" applyBorder="1"/>
    <xf numFmtId="167" fontId="9" fillId="0" borderId="31" xfId="8" applyNumberFormat="1" applyFont="1" applyFill="1" applyBorder="1"/>
    <xf numFmtId="9" fontId="86" fillId="0" borderId="51" xfId="6" applyFont="1" applyFill="1" applyBorder="1" applyAlignment="1">
      <alignment horizontal="right"/>
    </xf>
    <xf numFmtId="167" fontId="9" fillId="0" borderId="50" xfId="4" applyNumberFormat="1" applyFont="1" applyFill="1" applyBorder="1" applyAlignment="1">
      <alignment horizontal="right"/>
    </xf>
    <xf numFmtId="167" fontId="9" fillId="0" borderId="31" xfId="4" applyNumberFormat="1" applyFont="1" applyFill="1" applyBorder="1" applyAlignment="1">
      <alignment horizontal="right"/>
    </xf>
    <xf numFmtId="167" fontId="9" fillId="0" borderId="31" xfId="7" applyNumberFormat="1" applyFont="1" applyFill="1" applyBorder="1" applyAlignment="1">
      <alignment horizontal="right"/>
    </xf>
    <xf numFmtId="169" fontId="9" fillId="0" borderId="31" xfId="4" applyNumberFormat="1" applyFont="1" applyFill="1" applyBorder="1" applyAlignment="1">
      <alignment horizontal="right"/>
    </xf>
    <xf numFmtId="166" fontId="9" fillId="0" borderId="50" xfId="4" applyNumberFormat="1" applyFont="1" applyFill="1" applyBorder="1"/>
    <xf numFmtId="166" fontId="9" fillId="0" borderId="31" xfId="4" applyNumberFormat="1" applyFont="1" applyFill="1" applyBorder="1"/>
    <xf numFmtId="167" fontId="9" fillId="0" borderId="50" xfId="4" applyNumberFormat="1" applyFont="1" applyFill="1" applyBorder="1" applyAlignment="1">
      <alignment vertical="center"/>
    </xf>
    <xf numFmtId="167" fontId="9" fillId="0" borderId="31" xfId="4" applyNumberFormat="1" applyFont="1" applyFill="1" applyBorder="1" applyAlignment="1">
      <alignment vertical="center"/>
    </xf>
    <xf numFmtId="9" fontId="86" fillId="0" borderId="51" xfId="6" applyFont="1" applyFill="1" applyBorder="1" applyAlignment="1">
      <alignment vertical="center"/>
    </xf>
    <xf numFmtId="167" fontId="9" fillId="0" borderId="50" xfId="7" applyNumberFormat="1" applyFont="1" applyFill="1" applyBorder="1" applyAlignment="1">
      <alignment horizontal="right" vertical="center"/>
    </xf>
    <xf numFmtId="167" fontId="9" fillId="0" borderId="31" xfId="7" applyNumberFormat="1" applyFont="1" applyFill="1" applyBorder="1" applyAlignment="1">
      <alignment horizontal="right" vertical="center"/>
    </xf>
    <xf numFmtId="166" fontId="9" fillId="0" borderId="50" xfId="4" applyNumberFormat="1" applyFont="1" applyFill="1" applyBorder="1" applyAlignment="1">
      <alignment vertical="center"/>
    </xf>
    <xf numFmtId="167" fontId="9" fillId="0" borderId="50" xfId="4" applyNumberFormat="1" applyFont="1" applyFill="1" applyBorder="1" applyAlignment="1">
      <alignment horizontal="right" vertical="center"/>
    </xf>
    <xf numFmtId="167" fontId="9" fillId="0" borderId="31" xfId="4" applyNumberFormat="1" applyFont="1" applyFill="1" applyBorder="1" applyAlignment="1">
      <alignment horizontal="right" vertical="center"/>
    </xf>
    <xf numFmtId="9" fontId="86" fillId="0" borderId="51" xfId="6" applyFont="1" applyFill="1" applyBorder="1" applyAlignment="1">
      <alignment horizontal="right" vertical="center"/>
    </xf>
    <xf numFmtId="0" fontId="36" fillId="0" borderId="0" xfId="4" applyFont="1"/>
    <xf numFmtId="0" fontId="19" fillId="0" borderId="0" xfId="4" applyFont="1" applyAlignment="1">
      <alignment horizontal="left" vertical="top" wrapText="1"/>
    </xf>
    <xf numFmtId="0" fontId="1" fillId="0" borderId="0" xfId="4" applyFont="1" applyAlignment="1">
      <alignment horizontal="left" vertical="center" wrapText="1"/>
    </xf>
    <xf numFmtId="0" fontId="34" fillId="0" borderId="1" xfId="4" applyFont="1" applyBorder="1" applyAlignment="1">
      <alignment horizontal="left" vertical="center" wrapText="1"/>
    </xf>
    <xf numFmtId="0" fontId="75" fillId="0" borderId="1" xfId="0" applyFont="1" applyBorder="1" applyAlignment="1">
      <alignment horizontal="left" vertical="center" wrapText="1"/>
    </xf>
    <xf numFmtId="0" fontId="34" fillId="0" borderId="0" xfId="4" applyFont="1" applyAlignment="1">
      <alignment horizontal="left" vertical="center" wrapText="1"/>
    </xf>
    <xf numFmtId="0" fontId="9" fillId="0" borderId="15" xfId="4" applyFont="1" applyBorder="1" applyAlignment="1">
      <alignment horizontal="center" vertical="center"/>
    </xf>
    <xf numFmtId="0" fontId="9" fillId="0" borderId="26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9" fillId="0" borderId="11" xfId="4" applyFont="1" applyBorder="1" applyAlignment="1">
      <alignment horizontal="center" vertical="center"/>
    </xf>
    <xf numFmtId="0" fontId="9" fillId="0" borderId="10" xfId="4" applyFont="1" applyBorder="1" applyAlignment="1">
      <alignment horizontal="center" vertical="center"/>
    </xf>
    <xf numFmtId="0" fontId="9" fillId="0" borderId="12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top" wrapText="1"/>
    </xf>
    <xf numFmtId="0" fontId="9" fillId="0" borderId="26" xfId="4" applyFont="1" applyBorder="1" applyAlignment="1">
      <alignment horizontal="center" vertical="top" wrapText="1"/>
    </xf>
    <xf numFmtId="0" fontId="9" fillId="0" borderId="14" xfId="4" applyFont="1" applyBorder="1" applyAlignment="1">
      <alignment horizontal="center" vertical="top" wrapText="1"/>
    </xf>
    <xf numFmtId="0" fontId="30" fillId="3" borderId="0" xfId="12" quotePrefix="1" applyFont="1" applyFill="1" applyAlignment="1">
      <alignment horizontal="left" vertical="center"/>
    </xf>
    <xf numFmtId="0" fontId="73" fillId="3" borderId="26" xfId="12" applyFont="1" applyFill="1" applyBorder="1" applyAlignment="1">
      <alignment horizontal="left" vertical="center"/>
    </xf>
    <xf numFmtId="0" fontId="30" fillId="3" borderId="26" xfId="12" quotePrefix="1" applyFont="1" applyFill="1" applyBorder="1" applyAlignment="1">
      <alignment horizontal="left" vertical="center"/>
    </xf>
    <xf numFmtId="0" fontId="118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0" fontId="30" fillId="3" borderId="0" xfId="12" quotePrefix="1" applyFont="1" applyFill="1" applyAlignment="1">
      <alignment horizontal="left" vertical="center" wrapText="1"/>
    </xf>
    <xf numFmtId="0" fontId="118" fillId="0" borderId="0" xfId="0" applyFont="1" applyAlignment="1">
      <alignment wrapText="1"/>
    </xf>
    <xf numFmtId="0" fontId="0" fillId="0" borderId="0" xfId="0" applyAlignment="1">
      <alignment wrapText="1"/>
    </xf>
    <xf numFmtId="3" fontId="103" fillId="0" borderId="0" xfId="90" applyNumberFormat="1" applyFont="1" applyAlignment="1" applyProtection="1">
      <alignment horizontal="left" vertical="center"/>
      <protection hidden="1"/>
    </xf>
    <xf numFmtId="3" fontId="103" fillId="0" borderId="33" xfId="90" applyNumberFormat="1" applyFont="1" applyBorder="1" applyAlignment="1" applyProtection="1">
      <alignment horizontal="left" vertical="center"/>
      <protection hidden="1"/>
    </xf>
    <xf numFmtId="0" fontId="102" fillId="0" borderId="0" xfId="90" applyFont="1" applyAlignment="1" applyProtection="1">
      <alignment horizontal="left"/>
      <protection hidden="1"/>
    </xf>
    <xf numFmtId="0" fontId="102" fillId="0" borderId="29" xfId="90" applyFont="1" applyBorder="1" applyAlignment="1" applyProtection="1">
      <alignment horizontal="left"/>
      <protection hidden="1"/>
    </xf>
    <xf numFmtId="0" fontId="102" fillId="0" borderId="76" xfId="90" applyFont="1" applyBorder="1" applyAlignment="1" applyProtection="1">
      <alignment horizontal="left"/>
      <protection hidden="1"/>
    </xf>
    <xf numFmtId="0" fontId="102" fillId="0" borderId="75" xfId="90" applyFont="1" applyBorder="1" applyAlignment="1" applyProtection="1">
      <alignment horizontal="left"/>
      <protection hidden="1"/>
    </xf>
    <xf numFmtId="0" fontId="9" fillId="0" borderId="73" xfId="90" applyFont="1" applyBorder="1" applyAlignment="1" applyProtection="1">
      <alignment horizontal="center" vertical="center" wrapText="1"/>
      <protection hidden="1"/>
    </xf>
    <xf numFmtId="0" fontId="9" fillId="0" borderId="72" xfId="90" applyFont="1" applyBorder="1" applyAlignment="1" applyProtection="1">
      <alignment horizontal="center" vertical="center" wrapText="1"/>
      <protection hidden="1"/>
    </xf>
    <xf numFmtId="0" fontId="9" fillId="0" borderId="0" xfId="90" applyFont="1" applyAlignment="1" applyProtection="1">
      <alignment horizontal="center" vertical="center" wrapText="1"/>
      <protection hidden="1"/>
    </xf>
    <xf numFmtId="0" fontId="102" fillId="0" borderId="35" xfId="90" applyFont="1" applyBorder="1" applyAlignment="1" applyProtection="1">
      <alignment horizontal="left"/>
      <protection hidden="1"/>
    </xf>
    <xf numFmtId="0" fontId="9" fillId="0" borderId="47" xfId="90" applyFont="1" applyBorder="1" applyAlignment="1" applyProtection="1">
      <alignment horizontal="center" vertical="center" wrapText="1"/>
      <protection hidden="1"/>
    </xf>
    <xf numFmtId="0" fontId="9" fillId="0" borderId="78" xfId="90" applyFont="1" applyBorder="1" applyAlignment="1" applyProtection="1">
      <alignment horizontal="center" vertical="center" wrapText="1"/>
      <protection hidden="1"/>
    </xf>
    <xf numFmtId="0" fontId="102" fillId="0" borderId="88" xfId="90" applyFont="1" applyBorder="1" applyAlignment="1" applyProtection="1">
      <alignment horizontal="left"/>
      <protection hidden="1"/>
    </xf>
    <xf numFmtId="0" fontId="102" fillId="0" borderId="87" xfId="90" applyFont="1" applyBorder="1" applyAlignment="1" applyProtection="1">
      <alignment horizontal="left"/>
      <protection hidden="1"/>
    </xf>
    <xf numFmtId="0" fontId="102" fillId="0" borderId="37" xfId="90" applyFont="1" applyBorder="1" applyAlignment="1" applyProtection="1">
      <alignment horizontal="left"/>
      <protection hidden="1"/>
    </xf>
    <xf numFmtId="0" fontId="102" fillId="0" borderId="94" xfId="90" applyFont="1" applyBorder="1" applyAlignment="1" applyProtection="1">
      <alignment horizontal="left"/>
      <protection hidden="1"/>
    </xf>
    <xf numFmtId="0" fontId="102" fillId="0" borderId="93" xfId="90" applyFont="1" applyBorder="1" applyAlignment="1" applyProtection="1">
      <alignment horizontal="left"/>
      <protection hidden="1"/>
    </xf>
    <xf numFmtId="0" fontId="9" fillId="0" borderId="92" xfId="90" applyFont="1" applyBorder="1" applyAlignment="1" applyProtection="1">
      <alignment horizontal="center" vertical="center" wrapText="1"/>
      <protection hidden="1"/>
    </xf>
    <xf numFmtId="0" fontId="9" fillId="0" borderId="91" xfId="90" applyFont="1" applyBorder="1" applyAlignment="1" applyProtection="1">
      <alignment horizontal="center" vertical="center" wrapText="1"/>
      <protection hidden="1"/>
    </xf>
    <xf numFmtId="0" fontId="9" fillId="0" borderId="97" xfId="90" applyFont="1" applyBorder="1" applyAlignment="1" applyProtection="1">
      <alignment horizontal="center" vertical="center" wrapText="1"/>
      <protection hidden="1"/>
    </xf>
    <xf numFmtId="0" fontId="102" fillId="0" borderId="101" xfId="90" applyFont="1" applyBorder="1" applyAlignment="1" applyProtection="1">
      <alignment horizontal="left"/>
      <protection hidden="1"/>
    </xf>
    <xf numFmtId="0" fontId="102" fillId="0" borderId="100" xfId="90" applyFont="1" applyBorder="1" applyAlignment="1" applyProtection="1">
      <alignment horizontal="left"/>
      <protection hidden="1"/>
    </xf>
    <xf numFmtId="0" fontId="112" fillId="0" borderId="0" xfId="90" applyFont="1" applyAlignment="1" applyProtection="1">
      <alignment horizontal="left"/>
      <protection hidden="1"/>
    </xf>
    <xf numFmtId="0" fontId="102" fillId="0" borderId="108" xfId="90" applyFont="1" applyBorder="1" applyAlignment="1" applyProtection="1">
      <alignment horizontal="left"/>
      <protection hidden="1"/>
    </xf>
    <xf numFmtId="0" fontId="102" fillId="0" borderId="107" xfId="90" applyFont="1" applyBorder="1" applyAlignment="1" applyProtection="1">
      <alignment horizontal="left"/>
      <protection hidden="1"/>
    </xf>
    <xf numFmtId="0" fontId="102" fillId="0" borderId="47" xfId="90" applyFont="1" applyBorder="1" applyAlignment="1" applyProtection="1">
      <alignment horizontal="left"/>
      <protection hidden="1"/>
    </xf>
    <xf numFmtId="0" fontId="9" fillId="0" borderId="104" xfId="90" applyFont="1" applyBorder="1" applyAlignment="1" applyProtection="1">
      <alignment horizontal="center" vertical="center" wrapText="1"/>
      <protection hidden="1"/>
    </xf>
    <xf numFmtId="0" fontId="102" fillId="0" borderId="113" xfId="90" applyFont="1" applyBorder="1" applyAlignment="1" applyProtection="1">
      <alignment horizontal="left"/>
      <protection hidden="1"/>
    </xf>
    <xf numFmtId="0" fontId="102" fillId="0" borderId="112" xfId="90" applyFont="1" applyBorder="1" applyAlignment="1" applyProtection="1">
      <alignment horizontal="left"/>
      <protection hidden="1"/>
    </xf>
    <xf numFmtId="0" fontId="9" fillId="0" borderId="114" xfId="90" applyFont="1" applyBorder="1" applyAlignment="1" applyProtection="1">
      <alignment horizontal="center" vertical="center" wrapText="1"/>
      <protection hidden="1"/>
    </xf>
    <xf numFmtId="0" fontId="102" fillId="0" borderId="122" xfId="90" applyFont="1" applyBorder="1" applyAlignment="1" applyProtection="1">
      <alignment horizontal="left"/>
      <protection hidden="1"/>
    </xf>
    <xf numFmtId="0" fontId="102" fillId="0" borderId="121" xfId="90" applyFont="1" applyBorder="1" applyAlignment="1" applyProtection="1">
      <alignment horizontal="left"/>
      <protection hidden="1"/>
    </xf>
    <xf numFmtId="0" fontId="102" fillId="0" borderId="129" xfId="90" applyFont="1" applyBorder="1" applyAlignment="1" applyProtection="1">
      <alignment horizontal="left"/>
      <protection hidden="1"/>
    </xf>
    <xf numFmtId="0" fontId="102" fillId="0" borderId="128" xfId="90" applyFont="1" applyBorder="1" applyAlignment="1" applyProtection="1">
      <alignment horizontal="left"/>
      <protection hidden="1"/>
    </xf>
    <xf numFmtId="0" fontId="102" fillId="0" borderId="136" xfId="90" applyFont="1" applyBorder="1" applyAlignment="1" applyProtection="1">
      <alignment horizontal="left"/>
      <protection hidden="1"/>
    </xf>
    <xf numFmtId="0" fontId="102" fillId="0" borderId="135" xfId="90" applyFont="1" applyBorder="1" applyAlignment="1" applyProtection="1">
      <alignment horizontal="left"/>
      <protection hidden="1"/>
    </xf>
    <xf numFmtId="0" fontId="102" fillId="0" borderId="0" xfId="90" applyFont="1" applyBorder="1" applyAlignment="1" applyProtection="1">
      <alignment horizontal="left"/>
      <protection hidden="1"/>
    </xf>
    <xf numFmtId="0" fontId="9" fillId="0" borderId="137" xfId="90" applyFont="1" applyBorder="1" applyAlignment="1" applyProtection="1">
      <alignment horizontal="center" wrapText="1"/>
      <protection hidden="1"/>
    </xf>
    <xf numFmtId="3" fontId="61" fillId="0" borderId="0" xfId="90" applyNumberFormat="1" applyFont="1" applyAlignment="1" applyProtection="1">
      <alignment horizontal="left" vertical="center" wrapText="1"/>
      <protection hidden="1"/>
    </xf>
    <xf numFmtId="0" fontId="61" fillId="0" borderId="0" xfId="90" applyFont="1" applyAlignment="1" applyProtection="1">
      <alignment horizontal="left" vertical="center" wrapText="1"/>
      <protection hidden="1"/>
    </xf>
    <xf numFmtId="0" fontId="112" fillId="0" borderId="0" xfId="90" applyFont="1" applyBorder="1" applyAlignment="1" applyProtection="1">
      <alignment horizontal="left"/>
      <protection hidden="1"/>
    </xf>
    <xf numFmtId="0" fontId="102" fillId="0" borderId="42" xfId="90" applyFont="1" applyBorder="1" applyAlignment="1" applyProtection="1">
      <alignment horizontal="left"/>
      <protection hidden="1"/>
    </xf>
    <xf numFmtId="0" fontId="9" fillId="0" borderId="58" xfId="72" applyFont="1" applyBorder="1" applyAlignment="1">
      <alignment horizontal="left" vertical="center" wrapText="1" readingOrder="1"/>
    </xf>
    <xf numFmtId="0" fontId="9" fillId="0" borderId="57" xfId="72" applyFont="1" applyBorder="1" applyAlignment="1">
      <alignment horizontal="left" vertical="center" wrapText="1" readingOrder="1"/>
    </xf>
    <xf numFmtId="0" fontId="6" fillId="0" borderId="0" xfId="72" applyFont="1" applyAlignment="1" applyProtection="1">
      <alignment horizontal="left"/>
      <protection hidden="1"/>
    </xf>
    <xf numFmtId="0" fontId="102" fillId="0" borderId="151" xfId="90" applyFont="1" applyBorder="1" applyAlignment="1" applyProtection="1">
      <alignment horizontal="left"/>
      <protection hidden="1"/>
    </xf>
    <xf numFmtId="0" fontId="102" fillId="0" borderId="150" xfId="90" applyFont="1" applyBorder="1" applyAlignment="1" applyProtection="1">
      <alignment horizontal="left"/>
      <protection hidden="1"/>
    </xf>
    <xf numFmtId="0" fontId="51" fillId="0" borderId="50" xfId="95" applyFont="1" applyBorder="1" applyAlignment="1">
      <alignment horizontal="center"/>
    </xf>
    <xf numFmtId="0" fontId="51" fillId="0" borderId="31" xfId="0" applyFont="1" applyBorder="1" applyAlignment="1">
      <alignment horizontal="center"/>
    </xf>
    <xf numFmtId="0" fontId="51" fillId="0" borderId="48" xfId="0" applyFont="1" applyBorder="1" applyAlignment="1">
      <alignment horizontal="center"/>
    </xf>
    <xf numFmtId="3" fontId="51" fillId="0" borderId="31" xfId="0" applyNumberFormat="1" applyFont="1" applyBorder="1" applyAlignment="1">
      <alignment horizontal="center"/>
    </xf>
    <xf numFmtId="0" fontId="63" fillId="0" borderId="31" xfId="0" applyFont="1" applyBorder="1" applyAlignment="1">
      <alignment horizontal="center"/>
    </xf>
    <xf numFmtId="0" fontId="63" fillId="0" borderId="48" xfId="0" applyFont="1" applyBorder="1" applyAlignment="1">
      <alignment horizontal="center"/>
    </xf>
    <xf numFmtId="3" fontId="29" fillId="0" borderId="0" xfId="95" applyNumberFormat="1" applyFont="1" applyAlignment="1">
      <alignment horizontal="center" wrapText="1"/>
    </xf>
    <xf numFmtId="0" fontId="3" fillId="0" borderId="20" xfId="95" applyBorder="1" applyAlignment="1">
      <alignment horizontal="center"/>
    </xf>
    <xf numFmtId="3" fontId="29" fillId="0" borderId="0" xfId="95" applyNumberFormat="1" applyFont="1" applyAlignment="1">
      <alignment horizontal="right" wrapText="1"/>
    </xf>
    <xf numFmtId="0" fontId="3" fillId="0" borderId="20" xfId="95" applyBorder="1" applyAlignment="1">
      <alignment horizontal="right"/>
    </xf>
    <xf numFmtId="3" fontId="3" fillId="0" borderId="20" xfId="95" applyNumberFormat="1" applyBorder="1" applyAlignment="1">
      <alignment horizontal="right" wrapText="1"/>
    </xf>
    <xf numFmtId="0" fontId="3" fillId="0" borderId="20" xfId="95" applyBorder="1" applyAlignment="1">
      <alignment horizontal="right" wrapText="1"/>
    </xf>
    <xf numFmtId="3" fontId="6" fillId="0" borderId="0" xfId="5" applyNumberFormat="1" applyFont="1" applyAlignment="1" applyProtection="1">
      <alignment horizontal="right" vertical="center" wrapText="1"/>
      <protection locked="0"/>
    </xf>
    <xf numFmtId="0" fontId="54" fillId="0" borderId="10" xfId="0" applyFont="1" applyBorder="1" applyAlignment="1">
      <alignment horizontal="right" vertical="center" wrapText="1"/>
    </xf>
    <xf numFmtId="0" fontId="94" fillId="0" borderId="10" xfId="0" applyFont="1" applyBorder="1" applyAlignment="1">
      <alignment horizontal="right" vertical="center" wrapText="1"/>
    </xf>
    <xf numFmtId="0" fontId="1" fillId="0" borderId="10" xfId="95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34" applyFont="1" applyFill="1" applyAlignment="1">
      <alignment wrapText="1"/>
    </xf>
    <xf numFmtId="0" fontId="1" fillId="0" borderId="0" xfId="34" applyFont="1" applyAlignment="1">
      <alignment horizontal="right" wrapText="1"/>
    </xf>
    <xf numFmtId="0" fontId="0" fillId="0" borderId="0" xfId="0" applyAlignment="1">
      <alignment horizontal="right" wrapText="1"/>
    </xf>
    <xf numFmtId="0" fontId="1" fillId="0" borderId="0" xfId="95" applyFont="1" applyAlignment="1">
      <alignment horizontal="left" vertical="center" wrapText="1" indent="1"/>
    </xf>
    <xf numFmtId="0" fontId="19" fillId="2" borderId="0" xfId="95" applyFont="1" applyFill="1" applyAlignment="1">
      <alignment horizontal="left" vertical="center" wrapText="1" indent="1"/>
    </xf>
    <xf numFmtId="3" fontId="6" fillId="2" borderId="10" xfId="13" applyNumberFormat="1" applyFont="1" applyFill="1" applyBorder="1" applyAlignment="1">
      <alignment horizontal="left" vertical="center"/>
    </xf>
    <xf numFmtId="0" fontId="6" fillId="3" borderId="26" xfId="5" applyFont="1" applyFill="1" applyBorder="1" applyAlignment="1">
      <alignment horizontal="left"/>
    </xf>
    <xf numFmtId="0" fontId="49" fillId="2" borderId="1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0" fontId="9" fillId="3" borderId="0" xfId="41" applyFont="1" applyFill="1" applyAlignment="1">
      <alignment horizontal="left" vertical="center"/>
    </xf>
    <xf numFmtId="3" fontId="6" fillId="3" borderId="0" xfId="13" applyNumberFormat="1" applyFont="1" applyFill="1" applyAlignment="1">
      <alignment horizontal="left" vertical="center"/>
    </xf>
    <xf numFmtId="0" fontId="6" fillId="2" borderId="26" xfId="13" applyFont="1" applyFill="1" applyBorder="1" applyAlignment="1">
      <alignment horizontal="left" vertical="center"/>
    </xf>
    <xf numFmtId="0" fontId="6" fillId="3" borderId="0" xfId="13" applyFont="1" applyFill="1" applyAlignment="1">
      <alignment horizontal="left" vertical="center"/>
    </xf>
    <xf numFmtId="0" fontId="6" fillId="2" borderId="0" xfId="13" applyFont="1" applyFill="1" applyAlignment="1">
      <alignment horizontal="left" vertical="center"/>
    </xf>
    <xf numFmtId="0" fontId="6" fillId="3" borderId="0" xfId="97" applyFont="1" applyFill="1" applyAlignment="1"/>
    <xf numFmtId="0" fontId="9" fillId="3" borderId="0" xfId="13" applyFont="1" applyFill="1" applyAlignment="1">
      <alignment horizontal="left"/>
    </xf>
    <xf numFmtId="0" fontId="49" fillId="2" borderId="26" xfId="13" applyFont="1" applyFill="1" applyBorder="1" applyAlignment="1">
      <alignment horizontal="left" vertical="center"/>
    </xf>
    <xf numFmtId="0" fontId="9" fillId="2" borderId="26" xfId="13" applyFont="1" applyFill="1" applyBorder="1" applyAlignment="1">
      <alignment horizontal="left" vertical="center"/>
    </xf>
    <xf numFmtId="16" fontId="36" fillId="3" borderId="10" xfId="13" quotePrefix="1" applyNumberFormat="1" applyFont="1" applyFill="1" applyBorder="1" applyAlignment="1">
      <alignment horizontal="center" vertical="center"/>
    </xf>
    <xf numFmtId="0" fontId="6" fillId="3" borderId="26" xfId="13" applyFont="1" applyFill="1" applyBorder="1" applyAlignment="1">
      <alignment horizontal="left" vertical="center"/>
    </xf>
    <xf numFmtId="0" fontId="49" fillId="2" borderId="0" xfId="13" applyFont="1" applyFill="1" applyAlignment="1">
      <alignment horizontal="left" vertical="center"/>
    </xf>
    <xf numFmtId="0" fontId="9" fillId="2" borderId="0" xfId="13" applyFont="1" applyFill="1" applyAlignment="1">
      <alignment horizontal="left" vertical="center"/>
    </xf>
    <xf numFmtId="0" fontId="61" fillId="3" borderId="0" xfId="13" quotePrefix="1" applyFont="1" applyFill="1" applyAlignment="1">
      <alignment horizontal="left" vertical="center"/>
    </xf>
    <xf numFmtId="0" fontId="61" fillId="3" borderId="0" xfId="13" applyFont="1" applyFill="1" applyAlignment="1">
      <alignment horizontal="left" vertical="center"/>
    </xf>
    <xf numFmtId="0" fontId="30" fillId="3" borderId="26" xfId="13" applyFont="1" applyFill="1" applyBorder="1" applyAlignment="1">
      <alignment horizontal="left"/>
    </xf>
    <xf numFmtId="0" fontId="121" fillId="3" borderId="0" xfId="13" applyFont="1" applyFill="1" applyAlignment="1">
      <alignment horizontal="left"/>
    </xf>
    <xf numFmtId="0" fontId="6" fillId="3" borderId="0" xfId="13" applyFont="1" applyFill="1" applyAlignment="1">
      <alignment horizontal="left" vertical="center" indent="1"/>
    </xf>
    <xf numFmtId="0" fontId="36" fillId="3" borderId="10" xfId="13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3" borderId="0" xfId="13" quotePrefix="1" applyFont="1" applyFill="1" applyAlignment="1">
      <alignment horizontal="left" vertical="center" indent="1"/>
    </xf>
    <xf numFmtId="16" fontId="113" fillId="3" borderId="26" xfId="13" quotePrefix="1" applyNumberFormat="1" applyFont="1" applyFill="1" applyBorder="1" applyAlignment="1">
      <alignment horizontal="center" vertical="center"/>
    </xf>
    <xf numFmtId="16" fontId="9" fillId="3" borderId="0" xfId="5" applyNumberFormat="1" applyFont="1" applyFill="1" applyAlignment="1" applyProtection="1">
      <alignment horizontal="center"/>
      <protection locked="0"/>
    </xf>
    <xf numFmtId="0" fontId="9" fillId="3" borderId="0" xfId="5" applyFont="1" applyFill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9" fillId="3" borderId="0" xfId="0" applyFont="1" applyFill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6" fillId="3" borderId="26" xfId="0" applyFont="1" applyFill="1" applyBorder="1" applyAlignment="1">
      <alignment horizontal="right" wrapText="1"/>
    </xf>
    <xf numFmtId="0" fontId="0" fillId="3" borderId="20" xfId="0" applyFill="1" applyBorder="1" applyAlignment="1">
      <alignment horizontal="right" wrapText="1"/>
    </xf>
    <xf numFmtId="0" fontId="20" fillId="3" borderId="0" xfId="5" applyFont="1" applyFill="1" applyAlignment="1" applyProtection="1">
      <alignment horizontal="center" wrapText="1"/>
      <protection locked="0"/>
    </xf>
    <xf numFmtId="0" fontId="20" fillId="3" borderId="3" xfId="5" applyFont="1" applyFill="1" applyBorder="1" applyAlignment="1" applyProtection="1">
      <alignment horizontal="center" wrapText="1"/>
      <protection locked="0"/>
    </xf>
    <xf numFmtId="0" fontId="16" fillId="3" borderId="24" xfId="5" applyFont="1" applyFill="1" applyBorder="1" applyAlignment="1">
      <alignment horizontal="center"/>
    </xf>
    <xf numFmtId="0" fontId="20" fillId="3" borderId="0" xfId="5" applyFont="1" applyFill="1" applyAlignment="1">
      <alignment horizontal="center" wrapText="1"/>
    </xf>
    <xf numFmtId="0" fontId="20" fillId="3" borderId="3" xfId="5" applyFont="1" applyFill="1" applyBorder="1" applyAlignment="1">
      <alignment horizontal="center" wrapText="1"/>
    </xf>
    <xf numFmtId="0" fontId="13" fillId="3" borderId="0" xfId="0" applyFont="1" applyFill="1" applyAlignment="1">
      <alignment horizontal="left" vertical="center" wrapText="1"/>
    </xf>
    <xf numFmtId="0" fontId="30" fillId="3" borderId="26" xfId="5" applyFont="1" applyFill="1" applyBorder="1" applyAlignment="1">
      <alignment horizontal="left" vertical="top" wrapText="1"/>
    </xf>
    <xf numFmtId="0" fontId="20" fillId="3" borderId="24" xfId="5" applyFont="1" applyFill="1" applyBorder="1" applyAlignment="1">
      <alignment horizontal="center"/>
    </xf>
    <xf numFmtId="0" fontId="30" fillId="3" borderId="26" xfId="5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horizontal="center" vertical="center" wrapText="1"/>
    </xf>
    <xf numFmtId="0" fontId="19" fillId="0" borderId="3" xfId="61" applyFont="1" applyBorder="1"/>
    <xf numFmtId="0" fontId="5" fillId="0" borderId="0" xfId="42" applyFont="1" applyAlignment="1">
      <alignment horizontal="left" vertical="top" wrapText="1"/>
    </xf>
    <xf numFmtId="0" fontId="3" fillId="0" borderId="0" xfId="42" applyAlignment="1">
      <alignment horizontal="left" vertical="top" wrapText="1"/>
    </xf>
    <xf numFmtId="166" fontId="1" fillId="0" borderId="0" xfId="0" applyNumberFormat="1" applyFont="1"/>
    <xf numFmtId="166" fontId="1" fillId="0" borderId="0" xfId="85" applyNumberFormat="1" applyFont="1"/>
    <xf numFmtId="167" fontId="1" fillId="0" borderId="0" xfId="27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" fillId="0" borderId="0" xfId="85" applyNumberFormat="1" applyFont="1" applyAlignment="1">
      <alignment horizontal="center" vertical="center"/>
    </xf>
    <xf numFmtId="3" fontId="1" fillId="0" borderId="155" xfId="0" applyNumberFormat="1" applyFont="1" applyBorder="1" applyAlignment="1">
      <alignment horizontal="right" wrapText="1"/>
    </xf>
    <xf numFmtId="3" fontId="1" fillId="0" borderId="155" xfId="0" applyNumberFormat="1" applyFont="1" applyBorder="1" applyAlignment="1">
      <alignment horizontal="left" wrapText="1"/>
    </xf>
  </cellXfs>
  <cellStyles count="98">
    <cellStyle name="=C:\WINNT35\SYSTEM32\COMMAND.COM" xfId="77" xr:uid="{00000000-0005-0000-0000-000000000000}"/>
    <cellStyle name="=C:\WINNT35\SYSTEM32\COMMAND.COM 10" xfId="63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4" xr:uid="{00000000-0005-0000-0000-000006000000}"/>
    <cellStyle name="=C:\WINNT35\SYSTEM32\COMMAND.COM 2 2 4" xfId="46" xr:uid="{00000000-0005-0000-0000-000007000000}"/>
    <cellStyle name="=C:\WINNT35\SYSTEM32\COMMAND.COM 3 5" xfId="57" xr:uid="{00000000-0005-0000-0000-000008000000}"/>
    <cellStyle name="=C:\WINNT35\SYSTEM32\COMMAND.COM 9" xfId="45" xr:uid="{00000000-0005-0000-0000-000009000000}"/>
    <cellStyle name="Comma" xfId="96" builtinId="3"/>
    <cellStyle name="Comma 2" xfId="50" xr:uid="{00000000-0005-0000-0000-00000A000000}"/>
    <cellStyle name="Comma 2 7 9 2" xfId="49" xr:uid="{00000000-0005-0000-0000-00000B000000}"/>
    <cellStyle name="Comma 3" xfId="73" xr:uid="{00000000-0005-0000-0000-00000C000000}"/>
    <cellStyle name="Comma 3 5" xfId="76" xr:uid="{00000000-0005-0000-0000-00000D000000}"/>
    <cellStyle name="Comma 4" xfId="85" xr:uid="{00000000-0005-0000-0000-00000E000000}"/>
    <cellStyle name="Comma 4 2 2" xfId="25" xr:uid="{00000000-0005-0000-0000-00000F000000}"/>
    <cellStyle name="Comma 5 2" xfId="52" xr:uid="{00000000-0005-0000-0000-000010000000}"/>
    <cellStyle name="Heading 1 2 2 2" xfId="54" xr:uid="{00000000-0005-0000-0000-000011000000}"/>
    <cellStyle name="Heading 2 2 2 2" xfId="55" xr:uid="{00000000-0005-0000-0000-000012000000}"/>
    <cellStyle name="HeadingTable" xfId="58" xr:uid="{00000000-0005-0000-0000-000013000000}"/>
    <cellStyle name="HeadingTable 2" xfId="70" xr:uid="{00000000-0005-0000-0000-000014000000}"/>
    <cellStyle name="Hyperlink" xfId="62" xr:uid="{00000000-0005-0000-0000-000015000000}"/>
    <cellStyle name="Normal" xfId="0" builtinId="0"/>
    <cellStyle name="Normal 10 10" xfId="42" xr:uid="{00000000-0005-0000-0000-000017000000}"/>
    <cellStyle name="Normal 10 10 2 3" xfId="61" xr:uid="{00000000-0005-0000-0000-000018000000}"/>
    <cellStyle name="Normal 10 10 3 2" xfId="60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3" xr:uid="{00000000-0005-0000-0000-00001D000000}"/>
    <cellStyle name="Normal 13 3 3" xfId="40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2" xr:uid="{00000000-0005-0000-0000-000021000000}"/>
    <cellStyle name="Normal 18 2" xfId="27" xr:uid="{00000000-0005-0000-0000-000022000000}"/>
    <cellStyle name="Normal 18 3" xfId="51" xr:uid="{00000000-0005-0000-0000-000023000000}"/>
    <cellStyle name="Normal 2" xfId="1" xr:uid="{00000000-0005-0000-0000-000024000000}"/>
    <cellStyle name="Normal 2 10 2" xfId="87" xr:uid="{B1384D27-0378-426A-BFD1-C54BE9BBBBFC}"/>
    <cellStyle name="Normal 2 10 3" xfId="26" xr:uid="{00000000-0005-0000-0000-000025000000}"/>
    <cellStyle name="Normal 2 100" xfId="65" xr:uid="{00000000-0005-0000-0000-000026000000}"/>
    <cellStyle name="Normal 2 100 6" xfId="48" xr:uid="{00000000-0005-0000-0000-000027000000}"/>
    <cellStyle name="Normal 2 100 6 3" xfId="7" xr:uid="{00000000-0005-0000-0000-000028000000}"/>
    <cellStyle name="Normal 2 2" xfId="82" xr:uid="{00000000-0005-0000-0000-000029000000}"/>
    <cellStyle name="Normal 2 2 4 2" xfId="53" xr:uid="{00000000-0005-0000-0000-00002A000000}"/>
    <cellStyle name="Normal 2 3" xfId="84" xr:uid="{00000000-0005-0000-0000-00002B000000}"/>
    <cellStyle name="Normal 2 3 6" xfId="34" xr:uid="{00000000-0005-0000-0000-00002C000000}"/>
    <cellStyle name="Normal 2 4" xfId="78" xr:uid="{00000000-0005-0000-0000-00002D000000}"/>
    <cellStyle name="Normal 2 6 2" xfId="95" xr:uid="{6292115F-03E5-4D1A-8856-96008B153F48}"/>
    <cellStyle name="Normal 2 6 6" xfId="33" xr:uid="{00000000-0005-0000-0000-00002E000000}"/>
    <cellStyle name="Normal 2 9" xfId="67" xr:uid="{00000000-0005-0000-0000-00002F000000}"/>
    <cellStyle name="Normal 2 9 2" xfId="10" xr:uid="{00000000-0005-0000-0000-000030000000}"/>
    <cellStyle name="Normal 22" xfId="44" xr:uid="{00000000-0005-0000-0000-000031000000}"/>
    <cellStyle name="Normal 23" xfId="37" xr:uid="{00000000-0005-0000-0000-000032000000}"/>
    <cellStyle name="Normal 3" xfId="2" xr:uid="{00000000-0005-0000-0000-000033000000}"/>
    <cellStyle name="Normal 3 2" xfId="75" xr:uid="{00000000-0005-0000-0000-000034000000}"/>
    <cellStyle name="Normal 3 2 2" xfId="88" xr:uid="{347F706D-CDCD-4323-B712-C37993BD9A5D}"/>
    <cellStyle name="Normal 3 3" xfId="79" xr:uid="{00000000-0005-0000-0000-000035000000}"/>
    <cellStyle name="Normal 4" xfId="72" xr:uid="{00000000-0005-0000-0000-000036000000}"/>
    <cellStyle name="Normal 4 2" xfId="80" xr:uid="{00000000-0005-0000-0000-000037000000}"/>
    <cellStyle name="Normal 47 6" xfId="15" xr:uid="{00000000-0005-0000-0000-000038000000}"/>
    <cellStyle name="Normal 5" xfId="81" xr:uid="{00000000-0005-0000-0000-000039000000}"/>
    <cellStyle name="Normal 5 2 2" xfId="20" xr:uid="{00000000-0005-0000-0000-00003A000000}"/>
    <cellStyle name="Normal 50 6" xfId="41" xr:uid="{00000000-0005-0000-0000-00003B000000}"/>
    <cellStyle name="Normal 531" xfId="86" xr:uid="{3F1F463D-EF1E-4E26-8B21-0CEEB15BE9CD}"/>
    <cellStyle name="Normal 540" xfId="16" xr:uid="{00000000-0005-0000-0000-00003C000000}"/>
    <cellStyle name="Normal 6" xfId="83" xr:uid="{00000000-0005-0000-0000-00003D000000}"/>
    <cellStyle name="Normal 8 2 2" xfId="30" xr:uid="{00000000-0005-0000-0000-00003E000000}"/>
    <cellStyle name="Normal 8 3 2" xfId="31" xr:uid="{00000000-0005-0000-0000-00003F000000}"/>
    <cellStyle name="Normal 9 2 2" xfId="21" xr:uid="{00000000-0005-0000-0000-000040000000}"/>
    <cellStyle name="Normal 9 3 2" xfId="23" xr:uid="{00000000-0005-0000-0000-000041000000}"/>
    <cellStyle name="Normal_Loans &amp; Impairment" xfId="97" xr:uid="{0D598776-37BE-4D7E-951A-D091B4177CBD}"/>
    <cellStyle name="Normal_Q1 Interim report" xfId="8" xr:uid="{00000000-0005-0000-0000-000042000000}"/>
    <cellStyle name="Normal_Q1 Interim report 2" xfId="90" xr:uid="{8046899F-28F6-4CB9-A9B7-1BBBDE6197FC}"/>
    <cellStyle name="Normal_Q1 Interim report 3" xfId="92" xr:uid="{7B624D4A-0B06-4F1B-840A-3FBF6A3C1C41}"/>
    <cellStyle name="Normal_Unibank" xfId="36" xr:uid="{00000000-0005-0000-0000-000044000000}"/>
    <cellStyle name="Normal_Unibank 2 2" xfId="38" xr:uid="{00000000-0005-0000-0000-000045000000}"/>
    <cellStyle name="optionalExposure" xfId="56" xr:uid="{00000000-0005-0000-0000-000046000000}"/>
    <cellStyle name="optionalExposure 2" xfId="69" xr:uid="{00000000-0005-0000-0000-000047000000}"/>
    <cellStyle name="Percent" xfId="68" builtinId="5"/>
    <cellStyle name="Percent 10 2" xfId="28" xr:uid="{00000000-0005-0000-0000-000049000000}"/>
    <cellStyle name="Percent 10 3" xfId="59" xr:uid="{00000000-0005-0000-0000-00004A000000}"/>
    <cellStyle name="Percent 13" xfId="47" xr:uid="{00000000-0005-0000-0000-00004B000000}"/>
    <cellStyle name="Percent 2" xfId="3" xr:uid="{00000000-0005-0000-0000-00004C000000}"/>
    <cellStyle name="Percent 2 2" xfId="89" xr:uid="{3C5729AA-2AAE-441C-8A11-BE81094CA190}"/>
    <cellStyle name="Percent 2 2 6" xfId="35" xr:uid="{00000000-0005-0000-0000-00004D000000}"/>
    <cellStyle name="Percent 2 2 7" xfId="9" xr:uid="{00000000-0005-0000-0000-00004E000000}"/>
    <cellStyle name="Percent 2 3" xfId="39" xr:uid="{00000000-0005-0000-0000-00004F000000}"/>
    <cellStyle name="Percent 2 3 2" xfId="74" xr:uid="{00000000-0005-0000-0000-000050000000}"/>
    <cellStyle name="Percent 3" xfId="94" xr:uid="{0EEC73A8-6978-4C07-9F5D-9E64C440F739}"/>
    <cellStyle name="Percent 3 11" xfId="66" xr:uid="{00000000-0005-0000-0000-000051000000}"/>
    <cellStyle name="Percent 5" xfId="91" xr:uid="{29D1F0A5-9F47-4A78-BD4B-155D1717DCD8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Procent" xfId="93" xr:uid="{071151F7-B41C-4DDD-9C75-6764AB811F69}"/>
    <cellStyle name="Tusental 3" xfId="71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externalLink" Target="externalLinks/externalLink10.xml"/><Relationship Id="rId84" Type="http://schemas.openxmlformats.org/officeDocument/2006/relationships/externalLink" Target="externalLinks/externalLink26.xml"/><Relationship Id="rId89" Type="http://schemas.openxmlformats.org/officeDocument/2006/relationships/externalLink" Target="externalLinks/externalLink31.xml"/><Relationship Id="rId112" Type="http://schemas.openxmlformats.org/officeDocument/2006/relationships/externalLink" Target="externalLinks/externalLink54.xml"/><Relationship Id="rId133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80.xml"/><Relationship Id="rId154" Type="http://schemas.openxmlformats.org/officeDocument/2006/relationships/externalLink" Target="externalLinks/externalLink96.xml"/><Relationship Id="rId159" Type="http://schemas.openxmlformats.org/officeDocument/2006/relationships/externalLink" Target="externalLinks/externalLink101.xml"/><Relationship Id="rId175" Type="http://schemas.openxmlformats.org/officeDocument/2006/relationships/externalLink" Target="externalLinks/externalLink117.xml"/><Relationship Id="rId170" Type="http://schemas.openxmlformats.org/officeDocument/2006/relationships/externalLink" Target="externalLinks/externalLink112.xml"/><Relationship Id="rId191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6.xml"/><Relationship Id="rId79" Type="http://schemas.openxmlformats.org/officeDocument/2006/relationships/externalLink" Target="externalLinks/externalLink21.xml"/><Relationship Id="rId102" Type="http://schemas.openxmlformats.org/officeDocument/2006/relationships/externalLink" Target="externalLinks/externalLink44.xml"/><Relationship Id="rId123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70.xml"/><Relationship Id="rId144" Type="http://schemas.openxmlformats.org/officeDocument/2006/relationships/externalLink" Target="externalLinks/externalLink86.xml"/><Relationship Id="rId149" Type="http://schemas.openxmlformats.org/officeDocument/2006/relationships/externalLink" Target="externalLinks/externalLink9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2.xml"/><Relationship Id="rId95" Type="http://schemas.openxmlformats.org/officeDocument/2006/relationships/externalLink" Target="externalLinks/externalLink37.xml"/><Relationship Id="rId160" Type="http://schemas.openxmlformats.org/officeDocument/2006/relationships/externalLink" Target="externalLinks/externalLink102.xml"/><Relationship Id="rId165" Type="http://schemas.openxmlformats.org/officeDocument/2006/relationships/externalLink" Target="externalLinks/externalLink107.xml"/><Relationship Id="rId181" Type="http://schemas.openxmlformats.org/officeDocument/2006/relationships/externalLink" Target="externalLinks/externalLink123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6.xml"/><Relationship Id="rId69" Type="http://schemas.openxmlformats.org/officeDocument/2006/relationships/externalLink" Target="externalLinks/externalLink11.xml"/><Relationship Id="rId113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60.xml"/><Relationship Id="rId134" Type="http://schemas.openxmlformats.org/officeDocument/2006/relationships/externalLink" Target="externalLinks/externalLink76.xml"/><Relationship Id="rId139" Type="http://schemas.openxmlformats.org/officeDocument/2006/relationships/externalLink" Target="externalLinks/externalLink81.xml"/><Relationship Id="rId80" Type="http://schemas.openxmlformats.org/officeDocument/2006/relationships/externalLink" Target="externalLinks/externalLink22.xml"/><Relationship Id="rId85" Type="http://schemas.openxmlformats.org/officeDocument/2006/relationships/externalLink" Target="externalLinks/externalLink27.xml"/><Relationship Id="rId150" Type="http://schemas.openxmlformats.org/officeDocument/2006/relationships/externalLink" Target="externalLinks/externalLink92.xml"/><Relationship Id="rId155" Type="http://schemas.openxmlformats.org/officeDocument/2006/relationships/externalLink" Target="externalLinks/externalLink97.xml"/><Relationship Id="rId171" Type="http://schemas.openxmlformats.org/officeDocument/2006/relationships/externalLink" Target="externalLinks/externalLink113.xml"/><Relationship Id="rId176" Type="http://schemas.openxmlformats.org/officeDocument/2006/relationships/externalLink" Target="externalLinks/externalLink118.xml"/><Relationship Id="rId192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.xml"/><Relationship Id="rId103" Type="http://schemas.openxmlformats.org/officeDocument/2006/relationships/externalLink" Target="externalLinks/externalLink45.xml"/><Relationship Id="rId108" Type="http://schemas.openxmlformats.org/officeDocument/2006/relationships/externalLink" Target="externalLinks/externalLink50.xml"/><Relationship Id="rId124" Type="http://schemas.openxmlformats.org/officeDocument/2006/relationships/externalLink" Target="externalLinks/externalLink66.xml"/><Relationship Id="rId129" Type="http://schemas.openxmlformats.org/officeDocument/2006/relationships/externalLink" Target="externalLinks/externalLink71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2.xml"/><Relationship Id="rId75" Type="http://schemas.openxmlformats.org/officeDocument/2006/relationships/externalLink" Target="externalLinks/externalLink17.xml"/><Relationship Id="rId91" Type="http://schemas.openxmlformats.org/officeDocument/2006/relationships/externalLink" Target="externalLinks/externalLink33.xml"/><Relationship Id="rId96" Type="http://schemas.openxmlformats.org/officeDocument/2006/relationships/externalLink" Target="externalLinks/externalLink38.xml"/><Relationship Id="rId140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87.xml"/><Relationship Id="rId161" Type="http://schemas.openxmlformats.org/officeDocument/2006/relationships/externalLink" Target="externalLinks/externalLink103.xml"/><Relationship Id="rId166" Type="http://schemas.openxmlformats.org/officeDocument/2006/relationships/externalLink" Target="externalLinks/externalLink108.xml"/><Relationship Id="rId182" Type="http://schemas.openxmlformats.org/officeDocument/2006/relationships/externalLink" Target="externalLinks/externalLink124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6.xml"/><Relationship Id="rId119" Type="http://schemas.openxmlformats.org/officeDocument/2006/relationships/externalLink" Target="externalLinks/externalLink61.xml"/><Relationship Id="rId44" Type="http://schemas.openxmlformats.org/officeDocument/2006/relationships/worksheet" Target="worksheets/sheet44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81" Type="http://schemas.openxmlformats.org/officeDocument/2006/relationships/externalLink" Target="externalLinks/externalLink23.xml"/><Relationship Id="rId86" Type="http://schemas.openxmlformats.org/officeDocument/2006/relationships/externalLink" Target="externalLinks/externalLink28.xml"/><Relationship Id="rId130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77.xml"/><Relationship Id="rId151" Type="http://schemas.openxmlformats.org/officeDocument/2006/relationships/externalLink" Target="externalLinks/externalLink93.xml"/><Relationship Id="rId156" Type="http://schemas.openxmlformats.org/officeDocument/2006/relationships/externalLink" Target="externalLinks/externalLink98.xml"/><Relationship Id="rId177" Type="http://schemas.openxmlformats.org/officeDocument/2006/relationships/externalLink" Target="externalLinks/externalLink119.xml"/><Relationship Id="rId172" Type="http://schemas.openxmlformats.org/officeDocument/2006/relationships/externalLink" Target="externalLinks/externalLink11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8.xml"/><Relationship Id="rId97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46.xml"/><Relationship Id="rId120" Type="http://schemas.openxmlformats.org/officeDocument/2006/relationships/externalLink" Target="externalLinks/externalLink62.xml"/><Relationship Id="rId125" Type="http://schemas.openxmlformats.org/officeDocument/2006/relationships/externalLink" Target="externalLinks/externalLink67.xml"/><Relationship Id="rId141" Type="http://schemas.openxmlformats.org/officeDocument/2006/relationships/externalLink" Target="externalLinks/externalLink83.xml"/><Relationship Id="rId146" Type="http://schemas.openxmlformats.org/officeDocument/2006/relationships/externalLink" Target="externalLinks/externalLink88.xml"/><Relationship Id="rId167" Type="http://schemas.openxmlformats.org/officeDocument/2006/relationships/externalLink" Target="externalLinks/externalLink109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3.xml"/><Relationship Id="rId92" Type="http://schemas.openxmlformats.org/officeDocument/2006/relationships/externalLink" Target="externalLinks/externalLink34.xml"/><Relationship Id="rId162" Type="http://schemas.openxmlformats.org/officeDocument/2006/relationships/externalLink" Target="externalLinks/externalLink104.xml"/><Relationship Id="rId183" Type="http://schemas.openxmlformats.org/officeDocument/2006/relationships/externalLink" Target="externalLinks/externalLink1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8.xml"/><Relationship Id="rId87" Type="http://schemas.openxmlformats.org/officeDocument/2006/relationships/externalLink" Target="externalLinks/externalLink29.xml"/><Relationship Id="rId110" Type="http://schemas.openxmlformats.org/officeDocument/2006/relationships/externalLink" Target="externalLinks/externalLink52.xml"/><Relationship Id="rId115" Type="http://schemas.openxmlformats.org/officeDocument/2006/relationships/externalLink" Target="externalLinks/externalLink57.xml"/><Relationship Id="rId131" Type="http://schemas.openxmlformats.org/officeDocument/2006/relationships/externalLink" Target="externalLinks/externalLink73.xml"/><Relationship Id="rId136" Type="http://schemas.openxmlformats.org/officeDocument/2006/relationships/externalLink" Target="externalLinks/externalLink78.xml"/><Relationship Id="rId157" Type="http://schemas.openxmlformats.org/officeDocument/2006/relationships/externalLink" Target="externalLinks/externalLink99.xml"/><Relationship Id="rId178" Type="http://schemas.openxmlformats.org/officeDocument/2006/relationships/externalLink" Target="externalLinks/externalLink120.xml"/><Relationship Id="rId61" Type="http://schemas.openxmlformats.org/officeDocument/2006/relationships/externalLink" Target="externalLinks/externalLink3.xml"/><Relationship Id="rId82" Type="http://schemas.openxmlformats.org/officeDocument/2006/relationships/externalLink" Target="externalLinks/externalLink24.xml"/><Relationship Id="rId152" Type="http://schemas.openxmlformats.org/officeDocument/2006/relationships/externalLink" Target="externalLinks/externalLink94.xml"/><Relationship Id="rId173" Type="http://schemas.openxmlformats.org/officeDocument/2006/relationships/externalLink" Target="externalLinks/externalLink1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9.xml"/><Relationship Id="rId100" Type="http://schemas.openxmlformats.org/officeDocument/2006/relationships/externalLink" Target="externalLinks/externalLink42.xml"/><Relationship Id="rId105" Type="http://schemas.openxmlformats.org/officeDocument/2006/relationships/externalLink" Target="externalLinks/externalLink47.xml"/><Relationship Id="rId126" Type="http://schemas.openxmlformats.org/officeDocument/2006/relationships/externalLink" Target="externalLinks/externalLink68.xml"/><Relationship Id="rId147" Type="http://schemas.openxmlformats.org/officeDocument/2006/relationships/externalLink" Target="externalLinks/externalLink89.xml"/><Relationship Id="rId168" Type="http://schemas.openxmlformats.org/officeDocument/2006/relationships/externalLink" Target="externalLinks/externalLink1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4.xml"/><Relationship Id="rId93" Type="http://schemas.openxmlformats.org/officeDocument/2006/relationships/externalLink" Target="externalLinks/externalLink35.xml"/><Relationship Id="rId98" Type="http://schemas.openxmlformats.org/officeDocument/2006/relationships/externalLink" Target="externalLinks/externalLink40.xml"/><Relationship Id="rId121" Type="http://schemas.openxmlformats.org/officeDocument/2006/relationships/externalLink" Target="externalLinks/externalLink63.xml"/><Relationship Id="rId142" Type="http://schemas.openxmlformats.org/officeDocument/2006/relationships/externalLink" Target="externalLinks/externalLink84.xml"/><Relationship Id="rId163" Type="http://schemas.openxmlformats.org/officeDocument/2006/relationships/externalLink" Target="externalLinks/externalLink105.xml"/><Relationship Id="rId184" Type="http://schemas.openxmlformats.org/officeDocument/2006/relationships/externalLink" Target="externalLinks/externalLink126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9.xml"/><Relationship Id="rId116" Type="http://schemas.openxmlformats.org/officeDocument/2006/relationships/externalLink" Target="externalLinks/externalLink58.xml"/><Relationship Id="rId137" Type="http://schemas.openxmlformats.org/officeDocument/2006/relationships/externalLink" Target="externalLinks/externalLink79.xml"/><Relationship Id="rId158" Type="http://schemas.openxmlformats.org/officeDocument/2006/relationships/externalLink" Target="externalLinks/externalLink10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4.xml"/><Relationship Id="rId83" Type="http://schemas.openxmlformats.org/officeDocument/2006/relationships/externalLink" Target="externalLinks/externalLink25.xml"/><Relationship Id="rId88" Type="http://schemas.openxmlformats.org/officeDocument/2006/relationships/externalLink" Target="externalLinks/externalLink30.xml"/><Relationship Id="rId111" Type="http://schemas.openxmlformats.org/officeDocument/2006/relationships/externalLink" Target="externalLinks/externalLink53.xml"/><Relationship Id="rId132" Type="http://schemas.openxmlformats.org/officeDocument/2006/relationships/externalLink" Target="externalLinks/externalLink74.xml"/><Relationship Id="rId153" Type="http://schemas.openxmlformats.org/officeDocument/2006/relationships/externalLink" Target="externalLinks/externalLink95.xml"/><Relationship Id="rId174" Type="http://schemas.openxmlformats.org/officeDocument/2006/relationships/externalLink" Target="externalLinks/externalLink116.xml"/><Relationship Id="rId179" Type="http://schemas.openxmlformats.org/officeDocument/2006/relationships/externalLink" Target="externalLinks/externalLink121.xml"/><Relationship Id="rId190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8.xml"/><Relationship Id="rId127" Type="http://schemas.openxmlformats.org/officeDocument/2006/relationships/externalLink" Target="externalLinks/externalLink6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5.xml"/><Relationship Id="rId78" Type="http://schemas.openxmlformats.org/officeDocument/2006/relationships/externalLink" Target="externalLinks/externalLink20.xml"/><Relationship Id="rId94" Type="http://schemas.openxmlformats.org/officeDocument/2006/relationships/externalLink" Target="externalLinks/externalLink36.xml"/><Relationship Id="rId99" Type="http://schemas.openxmlformats.org/officeDocument/2006/relationships/externalLink" Target="externalLinks/externalLink41.xml"/><Relationship Id="rId101" Type="http://schemas.openxmlformats.org/officeDocument/2006/relationships/externalLink" Target="externalLinks/externalLink43.xml"/><Relationship Id="rId122" Type="http://schemas.openxmlformats.org/officeDocument/2006/relationships/externalLink" Target="externalLinks/externalLink64.xml"/><Relationship Id="rId143" Type="http://schemas.openxmlformats.org/officeDocument/2006/relationships/externalLink" Target="externalLinks/externalLink85.xml"/><Relationship Id="rId148" Type="http://schemas.openxmlformats.org/officeDocument/2006/relationships/externalLink" Target="externalLinks/externalLink90.xml"/><Relationship Id="rId164" Type="http://schemas.openxmlformats.org/officeDocument/2006/relationships/externalLink" Target="externalLinks/externalLink106.xml"/><Relationship Id="rId169" Type="http://schemas.openxmlformats.org/officeDocument/2006/relationships/externalLink" Target="externalLinks/externalLink111.xml"/><Relationship Id="rId18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 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 '!$A$13:$A$33</c:f>
              <c:strCache>
                <c:ptCount val="21"/>
                <c:pt idx="0">
                  <c:v>Q1/15</c:v>
                </c:pt>
                <c:pt idx="1">
                  <c:v>Q2/15</c:v>
                </c:pt>
                <c:pt idx="2">
                  <c:v>Q3/15</c:v>
                </c:pt>
                <c:pt idx="3">
                  <c:v>Q4/15</c:v>
                </c:pt>
                <c:pt idx="4">
                  <c:v>Q1/16</c:v>
                </c:pt>
                <c:pt idx="5">
                  <c:v>Q2/16</c:v>
                </c:pt>
                <c:pt idx="6">
                  <c:v>Q3/16</c:v>
                </c:pt>
                <c:pt idx="7">
                  <c:v>Q4/16</c:v>
                </c:pt>
                <c:pt idx="8">
                  <c:v>Q1/17</c:v>
                </c:pt>
                <c:pt idx="9">
                  <c:v>Q2/17</c:v>
                </c:pt>
                <c:pt idx="10">
                  <c:v>Q3/17</c:v>
                </c:pt>
                <c:pt idx="11">
                  <c:v>Q4/17</c:v>
                </c:pt>
                <c:pt idx="12">
                  <c:v>Q1/18</c:v>
                </c:pt>
                <c:pt idx="13">
                  <c:v>Q2/18</c:v>
                </c:pt>
                <c:pt idx="14">
                  <c:v>Q3/18</c:v>
                </c:pt>
                <c:pt idx="15">
                  <c:v>Q4/18</c:v>
                </c:pt>
                <c:pt idx="16">
                  <c:v>Q1/19</c:v>
                </c:pt>
                <c:pt idx="17">
                  <c:v>Q2/19</c:v>
                </c:pt>
                <c:pt idx="18">
                  <c:v>Q3/19</c:v>
                </c:pt>
                <c:pt idx="19">
                  <c:v>Q4/19</c:v>
                </c:pt>
                <c:pt idx="20">
                  <c:v>Q1/20</c:v>
                </c:pt>
              </c:strCache>
            </c:strRef>
          </c:cat>
          <c:val>
            <c:numRef>
              <c:f>'Lending by sector '!$B$13:$B$33</c:f>
              <c:numCache>
                <c:formatCode>#,##0</c:formatCode>
                <c:ptCount val="21"/>
                <c:pt idx="0">
                  <c:v>149.96778900026283</c:v>
                </c:pt>
                <c:pt idx="1">
                  <c:v>147.4377713990113</c:v>
                </c:pt>
                <c:pt idx="2">
                  <c:v>146.06525389121373</c:v>
                </c:pt>
                <c:pt idx="3">
                  <c:v>145.26866887731182</c:v>
                </c:pt>
                <c:pt idx="4">
                  <c:v>143.54878025743486</c:v>
                </c:pt>
                <c:pt idx="5">
                  <c:v>143.11938331443403</c:v>
                </c:pt>
                <c:pt idx="6">
                  <c:v>135.61674948061395</c:v>
                </c:pt>
                <c:pt idx="7">
                  <c:v>133.78792034895963</c:v>
                </c:pt>
                <c:pt idx="8">
                  <c:v>135.07618043344465</c:v>
                </c:pt>
                <c:pt idx="9">
                  <c:v>133.25030835000001</c:v>
                </c:pt>
                <c:pt idx="10">
                  <c:v>132.10629931</c:v>
                </c:pt>
                <c:pt idx="11">
                  <c:v>130.71611482</c:v>
                </c:pt>
                <c:pt idx="12">
                  <c:v>128.66556386532065</c:v>
                </c:pt>
                <c:pt idx="13">
                  <c:v>131.41827084452999</c:v>
                </c:pt>
                <c:pt idx="14">
                  <c:v>131.27306471083998</c:v>
                </c:pt>
                <c:pt idx="15">
                  <c:v>130.71686340611998</c:v>
                </c:pt>
                <c:pt idx="16">
                  <c:v>133.02087509371998</c:v>
                </c:pt>
                <c:pt idx="17">
                  <c:v>132.29207485412002</c:v>
                </c:pt>
                <c:pt idx="18">
                  <c:v>131.46601130350001</c:v>
                </c:pt>
                <c:pt idx="19">
                  <c:v>132.62464494895002</c:v>
                </c:pt>
                <c:pt idx="20">
                  <c:v>131.43112524751999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8-44F7-AE60-83EF015198D3}"/>
            </c:ext>
          </c:extLst>
        </c:ser>
        <c:ser>
          <c:idx val="1"/>
          <c:order val="1"/>
          <c:tx>
            <c:strRef>
              <c:f>'Lending by sector 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 '!$A$13:$A$33</c:f>
              <c:strCache>
                <c:ptCount val="21"/>
                <c:pt idx="0">
                  <c:v>Q1/15</c:v>
                </c:pt>
                <c:pt idx="1">
                  <c:v>Q2/15</c:v>
                </c:pt>
                <c:pt idx="2">
                  <c:v>Q3/15</c:v>
                </c:pt>
                <c:pt idx="3">
                  <c:v>Q4/15</c:v>
                </c:pt>
                <c:pt idx="4">
                  <c:v>Q1/16</c:v>
                </c:pt>
                <c:pt idx="5">
                  <c:v>Q2/16</c:v>
                </c:pt>
                <c:pt idx="6">
                  <c:v>Q3/16</c:v>
                </c:pt>
                <c:pt idx="7">
                  <c:v>Q4/16</c:v>
                </c:pt>
                <c:pt idx="8">
                  <c:v>Q1/17</c:v>
                </c:pt>
                <c:pt idx="9">
                  <c:v>Q2/17</c:v>
                </c:pt>
                <c:pt idx="10">
                  <c:v>Q3/17</c:v>
                </c:pt>
                <c:pt idx="11">
                  <c:v>Q4/17</c:v>
                </c:pt>
                <c:pt idx="12">
                  <c:v>Q1/18</c:v>
                </c:pt>
                <c:pt idx="13">
                  <c:v>Q2/18</c:v>
                </c:pt>
                <c:pt idx="14">
                  <c:v>Q3/18</c:v>
                </c:pt>
                <c:pt idx="15">
                  <c:v>Q4/18</c:v>
                </c:pt>
                <c:pt idx="16">
                  <c:v>Q1/19</c:v>
                </c:pt>
                <c:pt idx="17">
                  <c:v>Q2/19</c:v>
                </c:pt>
                <c:pt idx="18">
                  <c:v>Q3/19</c:v>
                </c:pt>
                <c:pt idx="19">
                  <c:v>Q4/19</c:v>
                </c:pt>
                <c:pt idx="20">
                  <c:v>Q1/20</c:v>
                </c:pt>
              </c:strCache>
            </c:strRef>
          </c:cat>
          <c:val>
            <c:numRef>
              <c:f>'Lending by sector '!$C$13:$C$33</c:f>
              <c:numCache>
                <c:formatCode>#,##0</c:formatCode>
                <c:ptCount val="21"/>
                <c:pt idx="0">
                  <c:v>128.65738900530326</c:v>
                </c:pt>
                <c:pt idx="1">
                  <c:v>130.47011111911166</c:v>
                </c:pt>
                <c:pt idx="2">
                  <c:v>126.9985850881984</c:v>
                </c:pt>
                <c:pt idx="3">
                  <c:v>130.23153946655165</c:v>
                </c:pt>
                <c:pt idx="4">
                  <c:v>132.96892137290143</c:v>
                </c:pt>
                <c:pt idx="5">
                  <c:v>134.01874400475666</c:v>
                </c:pt>
                <c:pt idx="6">
                  <c:v>132.48569096348319</c:v>
                </c:pt>
                <c:pt idx="7">
                  <c:v>133.34060692153113</c:v>
                </c:pt>
                <c:pt idx="8">
                  <c:v>134.11164067245306</c:v>
                </c:pt>
                <c:pt idx="9">
                  <c:v>133.68191683000001</c:v>
                </c:pt>
                <c:pt idx="10">
                  <c:v>134.73789069999998</c:v>
                </c:pt>
                <c:pt idx="11">
                  <c:v>132.47711695999999</c:v>
                </c:pt>
                <c:pt idx="12">
                  <c:v>130.53787481307941</c:v>
                </c:pt>
                <c:pt idx="13">
                  <c:v>131.35802387119</c:v>
                </c:pt>
                <c:pt idx="14">
                  <c:v>132.44742941606</c:v>
                </c:pt>
                <c:pt idx="15">
                  <c:v>132.22709210359002</c:v>
                </c:pt>
                <c:pt idx="16">
                  <c:v>136.75894464826001</c:v>
                </c:pt>
                <c:pt idx="17">
                  <c:v>138.62279978706002</c:v>
                </c:pt>
                <c:pt idx="18">
                  <c:v>139.02455834269</c:v>
                </c:pt>
                <c:pt idx="19">
                  <c:v>141.78881655292</c:v>
                </c:pt>
                <c:pt idx="20">
                  <c:v>136.20837576982001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8-44F7-AE60-83EF015198D3}"/>
            </c:ext>
          </c:extLst>
        </c:ser>
        <c:ser>
          <c:idx val="2"/>
          <c:order val="2"/>
          <c:tx>
            <c:strRef>
              <c:f>'Lending by sector 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 '!$A$13:$A$33</c:f>
              <c:strCache>
                <c:ptCount val="21"/>
                <c:pt idx="0">
                  <c:v>Q1/15</c:v>
                </c:pt>
                <c:pt idx="1">
                  <c:v>Q2/15</c:v>
                </c:pt>
                <c:pt idx="2">
                  <c:v>Q3/15</c:v>
                </c:pt>
                <c:pt idx="3">
                  <c:v>Q4/15</c:v>
                </c:pt>
                <c:pt idx="4">
                  <c:v>Q1/16</c:v>
                </c:pt>
                <c:pt idx="5">
                  <c:v>Q2/16</c:v>
                </c:pt>
                <c:pt idx="6">
                  <c:v>Q3/16</c:v>
                </c:pt>
                <c:pt idx="7">
                  <c:v>Q4/16</c:v>
                </c:pt>
                <c:pt idx="8">
                  <c:v>Q1/17</c:v>
                </c:pt>
                <c:pt idx="9">
                  <c:v>Q2/17</c:v>
                </c:pt>
                <c:pt idx="10">
                  <c:v>Q3/17</c:v>
                </c:pt>
                <c:pt idx="11">
                  <c:v>Q4/17</c:v>
                </c:pt>
                <c:pt idx="12">
                  <c:v>Q1/18</c:v>
                </c:pt>
                <c:pt idx="13">
                  <c:v>Q2/18</c:v>
                </c:pt>
                <c:pt idx="14">
                  <c:v>Q3/18</c:v>
                </c:pt>
                <c:pt idx="15">
                  <c:v>Q4/18</c:v>
                </c:pt>
                <c:pt idx="16">
                  <c:v>Q1/19</c:v>
                </c:pt>
                <c:pt idx="17">
                  <c:v>Q2/19</c:v>
                </c:pt>
                <c:pt idx="18">
                  <c:v>Q3/19</c:v>
                </c:pt>
                <c:pt idx="19">
                  <c:v>Q4/19</c:v>
                </c:pt>
                <c:pt idx="20">
                  <c:v>Q1/20</c:v>
                </c:pt>
              </c:strCache>
            </c:strRef>
          </c:cat>
          <c:val>
            <c:numRef>
              <c:f>'Lending by sector '!$D$13:$D$33</c:f>
              <c:numCache>
                <c:formatCode>#,##0</c:formatCode>
                <c:ptCount val="21"/>
                <c:pt idx="0">
                  <c:v>27.858975156928746</c:v>
                </c:pt>
                <c:pt idx="1">
                  <c:v>28.114068988630052</c:v>
                </c:pt>
                <c:pt idx="2">
                  <c:v>27.996236766816811</c:v>
                </c:pt>
                <c:pt idx="3">
                  <c:v>27.918527235066406</c:v>
                </c:pt>
                <c:pt idx="4">
                  <c:v>27.623518554289621</c:v>
                </c:pt>
                <c:pt idx="5">
                  <c:v>27.698421928278758</c:v>
                </c:pt>
                <c:pt idx="6">
                  <c:v>27.486039897345165</c:v>
                </c:pt>
                <c:pt idx="7">
                  <c:v>27.758609970098743</c:v>
                </c:pt>
                <c:pt idx="8">
                  <c:v>26.83039318024306</c:v>
                </c:pt>
                <c:pt idx="9">
                  <c:v>27.125147330000004</c:v>
                </c:pt>
                <c:pt idx="10">
                  <c:v>26.504089159999999</c:v>
                </c:pt>
                <c:pt idx="11">
                  <c:v>26.107472380000001</c:v>
                </c:pt>
                <c:pt idx="12">
                  <c:v>25.460851736530003</c:v>
                </c:pt>
                <c:pt idx="13">
                  <c:v>24.950549271480003</c:v>
                </c:pt>
                <c:pt idx="14">
                  <c:v>24.950549271480003</c:v>
                </c:pt>
                <c:pt idx="15">
                  <c:v>24.802066212379998</c:v>
                </c:pt>
                <c:pt idx="16">
                  <c:v>25.804378080700001</c:v>
                </c:pt>
                <c:pt idx="17">
                  <c:v>25.858794211409997</c:v>
                </c:pt>
                <c:pt idx="18">
                  <c:v>25.683108422520018</c:v>
                </c:pt>
                <c:pt idx="19">
                  <c:v>25.375314416909998</c:v>
                </c:pt>
                <c:pt idx="20">
                  <c:v>24.113216551810002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8-44F7-AE60-83EF015198D3}"/>
            </c:ext>
          </c:extLst>
        </c:ser>
        <c:ser>
          <c:idx val="3"/>
          <c:order val="3"/>
          <c:tx>
            <c:strRef>
              <c:f>'Lending by sector 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 '!$A$13:$A$33</c:f>
              <c:strCache>
                <c:ptCount val="21"/>
                <c:pt idx="0">
                  <c:v>Q1/15</c:v>
                </c:pt>
                <c:pt idx="1">
                  <c:v>Q2/15</c:v>
                </c:pt>
                <c:pt idx="2">
                  <c:v>Q3/15</c:v>
                </c:pt>
                <c:pt idx="3">
                  <c:v>Q4/15</c:v>
                </c:pt>
                <c:pt idx="4">
                  <c:v>Q1/16</c:v>
                </c:pt>
                <c:pt idx="5">
                  <c:v>Q2/16</c:v>
                </c:pt>
                <c:pt idx="6">
                  <c:v>Q3/16</c:v>
                </c:pt>
                <c:pt idx="7">
                  <c:v>Q4/16</c:v>
                </c:pt>
                <c:pt idx="8">
                  <c:v>Q1/17</c:v>
                </c:pt>
                <c:pt idx="9">
                  <c:v>Q2/17</c:v>
                </c:pt>
                <c:pt idx="10">
                  <c:v>Q3/17</c:v>
                </c:pt>
                <c:pt idx="11">
                  <c:v>Q4/17</c:v>
                </c:pt>
                <c:pt idx="12">
                  <c:v>Q1/18</c:v>
                </c:pt>
                <c:pt idx="13">
                  <c:v>Q2/18</c:v>
                </c:pt>
                <c:pt idx="14">
                  <c:v>Q3/18</c:v>
                </c:pt>
                <c:pt idx="15">
                  <c:v>Q4/18</c:v>
                </c:pt>
                <c:pt idx="16">
                  <c:v>Q1/19</c:v>
                </c:pt>
                <c:pt idx="17">
                  <c:v>Q2/19</c:v>
                </c:pt>
                <c:pt idx="18">
                  <c:v>Q3/19</c:v>
                </c:pt>
                <c:pt idx="19">
                  <c:v>Q4/19</c:v>
                </c:pt>
                <c:pt idx="20">
                  <c:v>Q1/20</c:v>
                </c:pt>
              </c:strCache>
            </c:strRef>
          </c:cat>
          <c:val>
            <c:numRef>
              <c:f>'Lending by sector '!$E$13:$E$33</c:f>
              <c:numCache>
                <c:formatCode>#,##0</c:formatCode>
                <c:ptCount val="21"/>
                <c:pt idx="0">
                  <c:v>46.231977000000001</c:v>
                </c:pt>
                <c:pt idx="1">
                  <c:v>46.945017</c:v>
                </c:pt>
                <c:pt idx="2">
                  <c:v>43.784286000000002</c:v>
                </c:pt>
                <c:pt idx="3">
                  <c:v>32.27364</c:v>
                </c:pt>
                <c:pt idx="4">
                  <c:v>33.897911000000001</c:v>
                </c:pt>
                <c:pt idx="5">
                  <c:v>35.677188999999998</c:v>
                </c:pt>
                <c:pt idx="6">
                  <c:v>26.457393</c:v>
                </c:pt>
                <c:pt idx="7">
                  <c:v>19.175809999999998</c:v>
                </c:pt>
                <c:pt idx="8">
                  <c:v>20.850673</c:v>
                </c:pt>
                <c:pt idx="9">
                  <c:v>16.772660999999999</c:v>
                </c:pt>
                <c:pt idx="10">
                  <c:v>17.125460539999999</c:v>
                </c:pt>
                <c:pt idx="11">
                  <c:v>16.291809659999998</c:v>
                </c:pt>
                <c:pt idx="12">
                  <c:v>23.404632350189999</c:v>
                </c:pt>
                <c:pt idx="13">
                  <c:v>22.461380844260002</c:v>
                </c:pt>
                <c:pt idx="14">
                  <c:v>24.833017554239994</c:v>
                </c:pt>
                <c:pt idx="15">
                  <c:v>16.71068194191</c:v>
                </c:pt>
                <c:pt idx="16">
                  <c:v>24.970094079229998</c:v>
                </c:pt>
                <c:pt idx="17">
                  <c:v>23.55544340989</c:v>
                </c:pt>
                <c:pt idx="18">
                  <c:v>28.73909558495</c:v>
                </c:pt>
                <c:pt idx="19">
                  <c:v>18.888836786039999</c:v>
                </c:pt>
                <c:pt idx="20">
                  <c:v>28.925086519689994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8-44F7-AE60-83EF015198D3}"/>
            </c:ext>
          </c:extLst>
        </c:ser>
        <c:ser>
          <c:idx val="4"/>
          <c:order val="4"/>
          <c:tx>
            <c:strRef>
              <c:f>'Lending by sector 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 '!$A$13:$A$33</c:f>
              <c:strCache>
                <c:ptCount val="21"/>
                <c:pt idx="0">
                  <c:v>Q1/15</c:v>
                </c:pt>
                <c:pt idx="1">
                  <c:v>Q2/15</c:v>
                </c:pt>
                <c:pt idx="2">
                  <c:v>Q3/15</c:v>
                </c:pt>
                <c:pt idx="3">
                  <c:v>Q4/15</c:v>
                </c:pt>
                <c:pt idx="4">
                  <c:v>Q1/16</c:v>
                </c:pt>
                <c:pt idx="5">
                  <c:v>Q2/16</c:v>
                </c:pt>
                <c:pt idx="6">
                  <c:v>Q3/16</c:v>
                </c:pt>
                <c:pt idx="7">
                  <c:v>Q4/16</c:v>
                </c:pt>
                <c:pt idx="8">
                  <c:v>Q1/17</c:v>
                </c:pt>
                <c:pt idx="9">
                  <c:v>Q2/17</c:v>
                </c:pt>
                <c:pt idx="10">
                  <c:v>Q3/17</c:v>
                </c:pt>
                <c:pt idx="11">
                  <c:v>Q4/17</c:v>
                </c:pt>
                <c:pt idx="12">
                  <c:v>Q1/18</c:v>
                </c:pt>
                <c:pt idx="13">
                  <c:v>Q2/18</c:v>
                </c:pt>
                <c:pt idx="14">
                  <c:v>Q3/18</c:v>
                </c:pt>
                <c:pt idx="15">
                  <c:v>Q4/18</c:v>
                </c:pt>
                <c:pt idx="16">
                  <c:v>Q1/19</c:v>
                </c:pt>
                <c:pt idx="17">
                  <c:v>Q2/19</c:v>
                </c:pt>
                <c:pt idx="18">
                  <c:v>Q3/19</c:v>
                </c:pt>
                <c:pt idx="19">
                  <c:v>Q4/19</c:v>
                </c:pt>
                <c:pt idx="20">
                  <c:v>Q1/20</c:v>
                </c:pt>
              </c:strCache>
            </c:strRef>
          </c:cat>
          <c:val>
            <c:numRef>
              <c:f>'Lending by sector '!$F$13:$F$33</c:f>
              <c:numCache>
                <c:formatCode>#,##0</c:formatCode>
                <c:ptCount val="21"/>
                <c:pt idx="0">
                  <c:v>5.0043545969021421</c:v>
                </c:pt>
                <c:pt idx="1">
                  <c:v>4.6131314929684928</c:v>
                </c:pt>
                <c:pt idx="2">
                  <c:v>4.4923882541233704</c:v>
                </c:pt>
                <c:pt idx="3">
                  <c:v>5.2279537354331422</c:v>
                </c:pt>
                <c:pt idx="4">
                  <c:v>4.6919572459078207</c:v>
                </c:pt>
                <c:pt idx="5">
                  <c:v>4.0664614572116209</c:v>
                </c:pt>
                <c:pt idx="6">
                  <c:v>3.6180076210775991</c:v>
                </c:pt>
                <c:pt idx="7">
                  <c:v>3.6259217990662438</c:v>
                </c:pt>
                <c:pt idx="8">
                  <c:v>3.1832180624085882</c:v>
                </c:pt>
                <c:pt idx="9">
                  <c:v>3.8497697500000005</c:v>
                </c:pt>
                <c:pt idx="10">
                  <c:v>3.2340501000000001</c:v>
                </c:pt>
                <c:pt idx="11">
                  <c:v>4.5654386300000001</c:v>
                </c:pt>
                <c:pt idx="12">
                  <c:v>2.8566860193800001</c:v>
                </c:pt>
                <c:pt idx="13">
                  <c:v>4.4071998853100007</c:v>
                </c:pt>
                <c:pt idx="14">
                  <c:v>2.9903571472699997</c:v>
                </c:pt>
                <c:pt idx="15">
                  <c:v>3.8477111596099998</c:v>
                </c:pt>
                <c:pt idx="16">
                  <c:v>5.0225599682499995</c:v>
                </c:pt>
                <c:pt idx="17">
                  <c:v>3.4543747490999999</c:v>
                </c:pt>
                <c:pt idx="18">
                  <c:v>3.35556679901</c:v>
                </c:pt>
                <c:pt idx="19">
                  <c:v>4.0620585063200005</c:v>
                </c:pt>
                <c:pt idx="20">
                  <c:v>3.3505103244000001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08-44F7-AE60-83EF0151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093664"/>
        <c:axId val="798092680"/>
      </c:barChart>
      <c:catAx>
        <c:axId val="7980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2680"/>
        <c:crosses val="autoZero"/>
        <c:auto val="1"/>
        <c:lblAlgn val="ctr"/>
        <c:lblOffset val="100"/>
        <c:noMultiLvlLbl val="0"/>
      </c:catAx>
      <c:valAx>
        <c:axId val="798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FF-4D08-B2E5-4F40D79AA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FF-4D08-B2E5-4F40D79AA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FF-4D08-B2E5-4F40D79AA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FF-4D08-B2E5-4F40D79AA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FF-4D08-B2E5-4F40D79AA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FF-4D08-B2E5-4F40D79AA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FF-4D08-B2E5-4F40D79AA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FF-4D08-B2E5-4F40D79AA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5FF-4D08-B2E5-4F40D79AA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85FF-4D08-B2E5-4F40D79AA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85FF-4D08-B2E5-4F40D79AA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85FF-4D08-B2E5-4F40D79AAD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85FF-4D08-B2E5-4F40D79AAD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85FF-4D08-B2E5-4F40D79AADF6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F-4D08-B2E5-4F40D79AADF6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F-4D08-B2E5-4F40D79AADF6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F-4D08-B2E5-4F40D79AADF6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F-4D08-B2E5-4F40D79AADF6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F-4D08-B2E5-4F40D79AADF6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F-4D08-B2E5-4F40D79AADF6}"/>
                </c:ext>
              </c:extLst>
            </c:dLbl>
            <c:dLbl>
              <c:idx val="6"/>
              <c:layout>
                <c:manualLayout>
                  <c:x val="2.0912694833341034E-2"/>
                  <c:y val="2.99429154882915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F-4D08-B2E5-4F40D79AADF6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F-4D08-B2E5-4F40D79AADF6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F-4D08-B2E5-4F40D79AADF6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F-4D08-B2E5-4F40D79AADF6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F-4D08-B2E5-4F40D79AADF6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F-4D08-B2E5-4F40D79AADF6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FF-4D08-B2E5-4F40D79AADF6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FF-4D08-B2E5-4F40D79AA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 '!$A$23:$A$36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 '!$B$23:$B$36</c:f>
              <c:numCache>
                <c:formatCode>0%</c:formatCode>
                <c:ptCount val="14"/>
                <c:pt idx="0">
                  <c:v>0.26361448480437544</c:v>
                </c:pt>
                <c:pt idx="1">
                  <c:v>0.10896434928785768</c:v>
                </c:pt>
                <c:pt idx="2">
                  <c:v>0.16019708715464487</c:v>
                </c:pt>
                <c:pt idx="3">
                  <c:v>3.6277448819267748E-2</c:v>
                </c:pt>
                <c:pt idx="4">
                  <c:v>1.0466510023077072E-2</c:v>
                </c:pt>
                <c:pt idx="5">
                  <c:v>6.0886913853923919E-2</c:v>
                </c:pt>
                <c:pt idx="6">
                  <c:v>4.8666055484236342E-3</c:v>
                </c:pt>
                <c:pt idx="7">
                  <c:v>0.10391239744899303</c:v>
                </c:pt>
                <c:pt idx="8">
                  <c:v>6.4159465228914733E-2</c:v>
                </c:pt>
                <c:pt idx="9">
                  <c:v>2.1995185442292578E-2</c:v>
                </c:pt>
                <c:pt idx="10">
                  <c:v>3.1716237561602939E-2</c:v>
                </c:pt>
                <c:pt idx="11">
                  <c:v>4.7876374530467163E-2</c:v>
                </c:pt>
                <c:pt idx="12">
                  <c:v>2.3241518876915796E-2</c:v>
                </c:pt>
                <c:pt idx="13">
                  <c:v>6.1825421419243465E-2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FF-4D08-B2E5-4F40D79AA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Corporate Rating Distribution - Exposure</a:t>
            </a:r>
            <a:r>
              <a:rPr lang="en-GB" baseline="0"/>
              <a:t> at Default </a:t>
            </a:r>
            <a:r>
              <a:rPr lang="en-GB"/>
              <a:t>(%)</a:t>
            </a:r>
          </a:p>
        </c:rich>
      </c:tx>
      <c:layout>
        <c:manualLayout>
          <c:xMode val="edge"/>
          <c:yMode val="edge"/>
          <c:x val="0.15508259259259261"/>
          <c:y val="3.9636944444444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24281459713867E-2"/>
          <c:y val="0.18546411307593466"/>
          <c:w val="0.81176574214376807"/>
          <c:h val="0.5989989597993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'[103]Corporate Rating distribution'!$C$15</c:f>
              <c:strCache>
                <c:ptCount val="1"/>
                <c:pt idx="0">
                  <c:v>03.2020</c:v>
                </c:pt>
              </c:strCache>
            </c:strRef>
          </c:tx>
          <c:spPr>
            <a:solidFill>
              <a:srgbClr val="0000A0"/>
            </a:solidFill>
            <a:ln w="25400">
              <a:noFill/>
            </a:ln>
          </c:spPr>
          <c:invertIfNegative val="0"/>
          <c:cat>
            <c:strRef>
              <c:f>'[103]Corporate Rating distribution'!$B$16:$B$33</c:f>
              <c:strCache>
                <c:ptCount val="18"/>
                <c:pt idx="0">
                  <c:v>6+</c:v>
                </c:pt>
                <c:pt idx="1">
                  <c:v>6</c:v>
                </c:pt>
                <c:pt idx="2">
                  <c:v>6-</c:v>
                </c:pt>
                <c:pt idx="3">
                  <c:v>5+</c:v>
                </c:pt>
                <c:pt idx="4">
                  <c:v>5</c:v>
                </c:pt>
                <c:pt idx="5">
                  <c:v>5-</c:v>
                </c:pt>
                <c:pt idx="6">
                  <c:v>4+</c:v>
                </c:pt>
                <c:pt idx="7">
                  <c:v>4</c:v>
                </c:pt>
                <c:pt idx="8">
                  <c:v>4-</c:v>
                </c:pt>
                <c:pt idx="9">
                  <c:v>3+</c:v>
                </c:pt>
                <c:pt idx="10">
                  <c:v>3</c:v>
                </c:pt>
                <c:pt idx="11">
                  <c:v>3-</c:v>
                </c:pt>
                <c:pt idx="12">
                  <c:v>2+</c:v>
                </c:pt>
                <c:pt idx="13">
                  <c:v>2</c:v>
                </c:pt>
                <c:pt idx="14">
                  <c:v>2-</c:v>
                </c:pt>
                <c:pt idx="15">
                  <c:v>1+</c:v>
                </c:pt>
                <c:pt idx="16">
                  <c:v>1</c:v>
                </c:pt>
                <c:pt idx="17">
                  <c:v>1-</c:v>
                </c:pt>
              </c:strCache>
            </c:strRef>
          </c:cat>
          <c:val>
            <c:numRef>
              <c:f>'[103]Corporate Rating distribution'!$C$16:$C$33</c:f>
              <c:numCache>
                <c:formatCode>General</c:formatCode>
                <c:ptCount val="18"/>
                <c:pt idx="0">
                  <c:v>4.7364965372881623E-2</c:v>
                </c:pt>
                <c:pt idx="1">
                  <c:v>5.7929920919877989E-2</c:v>
                </c:pt>
                <c:pt idx="2">
                  <c:v>4.0611583998758242E-2</c:v>
                </c:pt>
                <c:pt idx="3">
                  <c:v>5.3047076131089069E-2</c:v>
                </c:pt>
                <c:pt idx="4">
                  <c:v>0.12272136232542569</c:v>
                </c:pt>
                <c:pt idx="5">
                  <c:v>0.12935416043067693</c:v>
                </c:pt>
                <c:pt idx="6">
                  <c:v>0.15824496855919967</c:v>
                </c:pt>
                <c:pt idx="7">
                  <c:v>0.15176835948920714</c:v>
                </c:pt>
                <c:pt idx="8">
                  <c:v>0.10782321178474562</c:v>
                </c:pt>
                <c:pt idx="9">
                  <c:v>4.4527583966278698E-2</c:v>
                </c:pt>
                <c:pt idx="10">
                  <c:v>2.5903344677716742E-2</c:v>
                </c:pt>
                <c:pt idx="11">
                  <c:v>1.5273839792523712E-2</c:v>
                </c:pt>
                <c:pt idx="12">
                  <c:v>6.3630121246546099E-3</c:v>
                </c:pt>
                <c:pt idx="13">
                  <c:v>3.4652422319456128E-3</c:v>
                </c:pt>
                <c:pt idx="14">
                  <c:v>2.6128123579799876E-3</c:v>
                </c:pt>
                <c:pt idx="15">
                  <c:v>2.8438063502766982E-3</c:v>
                </c:pt>
                <c:pt idx="16">
                  <c:v>6.7073696037932512E-4</c:v>
                </c:pt>
                <c:pt idx="17">
                  <c:v>8.6612975364493161E-4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2-4B12-8432-E287C7A60BA9}"/>
            </c:ext>
          </c:extLst>
        </c:ser>
        <c:ser>
          <c:idx val="1"/>
          <c:order val="1"/>
          <c:tx>
            <c:strRef>
              <c:f>'[103]Corporate Rating distribution'!$D$15</c:f>
              <c:strCache>
                <c:ptCount val="1"/>
                <c:pt idx="0">
                  <c:v>12.2019</c:v>
                </c:pt>
              </c:strCache>
            </c:strRef>
          </c:tx>
          <c:spPr>
            <a:solidFill>
              <a:srgbClr val="3399FF"/>
            </a:solidFill>
            <a:ln w="25400">
              <a:noFill/>
            </a:ln>
          </c:spPr>
          <c:invertIfNegative val="0"/>
          <c:cat>
            <c:strRef>
              <c:f>'[103]Corporate Rating distribution'!$B$16:$B$33</c:f>
              <c:strCache>
                <c:ptCount val="18"/>
                <c:pt idx="0">
                  <c:v>6+</c:v>
                </c:pt>
                <c:pt idx="1">
                  <c:v>6</c:v>
                </c:pt>
                <c:pt idx="2">
                  <c:v>6-</c:v>
                </c:pt>
                <c:pt idx="3">
                  <c:v>5+</c:v>
                </c:pt>
                <c:pt idx="4">
                  <c:v>5</c:v>
                </c:pt>
                <c:pt idx="5">
                  <c:v>5-</c:v>
                </c:pt>
                <c:pt idx="6">
                  <c:v>4+</c:v>
                </c:pt>
                <c:pt idx="7">
                  <c:v>4</c:v>
                </c:pt>
                <c:pt idx="8">
                  <c:v>4-</c:v>
                </c:pt>
                <c:pt idx="9">
                  <c:v>3+</c:v>
                </c:pt>
                <c:pt idx="10">
                  <c:v>3</c:v>
                </c:pt>
                <c:pt idx="11">
                  <c:v>3-</c:v>
                </c:pt>
                <c:pt idx="12">
                  <c:v>2+</c:v>
                </c:pt>
                <c:pt idx="13">
                  <c:v>2</c:v>
                </c:pt>
                <c:pt idx="14">
                  <c:v>2-</c:v>
                </c:pt>
                <c:pt idx="15">
                  <c:v>1+</c:v>
                </c:pt>
                <c:pt idx="16">
                  <c:v>1</c:v>
                </c:pt>
                <c:pt idx="17">
                  <c:v>1-</c:v>
                </c:pt>
              </c:strCache>
            </c:strRef>
          </c:cat>
          <c:val>
            <c:numRef>
              <c:f>'[103]Corporate Rating distribution'!$D$16:$D$33</c:f>
              <c:numCache>
                <c:formatCode>General</c:formatCode>
                <c:ptCount val="18"/>
                <c:pt idx="0">
                  <c:v>4.8580074803971383E-2</c:v>
                </c:pt>
                <c:pt idx="1">
                  <c:v>5.9199418018977892E-2</c:v>
                </c:pt>
                <c:pt idx="2">
                  <c:v>4.3909633432841037E-2</c:v>
                </c:pt>
                <c:pt idx="3">
                  <c:v>5.1641807450856406E-2</c:v>
                </c:pt>
                <c:pt idx="4">
                  <c:v>0.12478603386451102</c:v>
                </c:pt>
                <c:pt idx="5">
                  <c:v>0.12270054209607945</c:v>
                </c:pt>
                <c:pt idx="6">
                  <c:v>0.15142834840474409</c:v>
                </c:pt>
                <c:pt idx="7">
                  <c:v>0.15982414808052398</c:v>
                </c:pt>
                <c:pt idx="8">
                  <c:v>0.10317579234513319</c:v>
                </c:pt>
                <c:pt idx="9">
                  <c:v>4.7533142027223273E-2</c:v>
                </c:pt>
                <c:pt idx="10">
                  <c:v>2.5095594066652502E-2</c:v>
                </c:pt>
                <c:pt idx="11">
                  <c:v>1.6183126690679041E-2</c:v>
                </c:pt>
                <c:pt idx="12">
                  <c:v>7.8672147405779557E-3</c:v>
                </c:pt>
                <c:pt idx="13">
                  <c:v>3.5434276610761856E-3</c:v>
                </c:pt>
                <c:pt idx="14">
                  <c:v>2.5206265442186803E-3</c:v>
                </c:pt>
                <c:pt idx="15">
                  <c:v>2.8202100617169389E-3</c:v>
                </c:pt>
                <c:pt idx="16">
                  <c:v>7.0421179316631707E-4</c:v>
                </c:pt>
                <c:pt idx="17">
                  <c:v>7.2450212524733033E-4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2-4B12-8432-E287C7A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75296"/>
        <c:axId val="169233792"/>
      </c:barChart>
      <c:lineChart>
        <c:grouping val="standard"/>
        <c:varyColors val="0"/>
        <c:ser>
          <c:idx val="2"/>
          <c:order val="2"/>
          <c:tx>
            <c:v>PD-scale</c:v>
          </c:tx>
          <c:spPr>
            <a:ln w="19050"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 w="19050">
                <a:solidFill>
                  <a:sysClr val="windowText" lastClr="000000"/>
                </a:solidFill>
              </a:ln>
            </c:spPr>
          </c:marker>
          <c:val>
            <c:numRef>
              <c:f>'[103]Corporate Rating distribution'!$J$2:$J$19</c:f>
              <c:numCache>
                <c:formatCode>General</c:formatCode>
                <c:ptCount val="18"/>
                <c:pt idx="0">
                  <c:v>2.9999999999999997E-4</c:v>
                </c:pt>
                <c:pt idx="1">
                  <c:v>3.4000000000000002E-4</c:v>
                </c:pt>
                <c:pt idx="2">
                  <c:v>4.861E-4</c:v>
                </c:pt>
                <c:pt idx="3">
                  <c:v>7.6789999999999996E-4</c:v>
                </c:pt>
                <c:pt idx="4">
                  <c:v>1.2014E-3</c:v>
                </c:pt>
                <c:pt idx="5">
                  <c:v>1.7737E-3</c:v>
                </c:pt>
                <c:pt idx="6">
                  <c:v>3.0593999999999999E-3</c:v>
                </c:pt>
                <c:pt idx="7">
                  <c:v>3.9842000000000002E-3</c:v>
                </c:pt>
                <c:pt idx="8">
                  <c:v>6.7454999999999998E-3</c:v>
                </c:pt>
                <c:pt idx="9">
                  <c:v>1.03623E-2</c:v>
                </c:pt>
                <c:pt idx="10">
                  <c:v>1.6427899999999999E-2</c:v>
                </c:pt>
                <c:pt idx="11">
                  <c:v>2.90078E-2</c:v>
                </c:pt>
                <c:pt idx="12">
                  <c:v>8.6243500000000001E-2</c:v>
                </c:pt>
                <c:pt idx="13">
                  <c:v>9.9019200000000002E-2</c:v>
                </c:pt>
                <c:pt idx="14">
                  <c:v>0.1144515</c:v>
                </c:pt>
                <c:pt idx="15">
                  <c:v>0.1736685</c:v>
                </c:pt>
                <c:pt idx="16">
                  <c:v>0.22260569999999999</c:v>
                </c:pt>
                <c:pt idx="17">
                  <c:v>0.29108810000000002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2-4B12-8432-E287C7A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75296"/>
        <c:axId val="169233792"/>
      </c:lineChart>
      <c:catAx>
        <c:axId val="16917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Rating</a:t>
                </a:r>
              </a:p>
            </c:rich>
          </c:tx>
          <c:layout>
            <c:manualLayout>
              <c:xMode val="edge"/>
              <c:yMode val="edge"/>
              <c:x val="0.40211703703703705"/>
              <c:y val="0.85259555555555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69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233792"/>
        <c:scaling>
          <c:orientation val="minMax"/>
          <c:max val="0.30000000000000004"/>
        </c:scaling>
        <c:delete val="0"/>
        <c:axPos val="l"/>
        <c:majorGridlines>
          <c:spPr>
            <a:ln w="0">
              <a:solidFill>
                <a:srgbClr val="000000">
                  <a:alpha val="20000"/>
                </a:srgbClr>
              </a:solidFill>
              <a:prstDash val="sysDash"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69175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/>
              <a:t>Corporate Re-Rated Exposure at Default (%)</a:t>
            </a:r>
          </a:p>
        </c:rich>
      </c:tx>
      <c:layout>
        <c:manualLayout>
          <c:xMode val="edge"/>
          <c:yMode val="edge"/>
          <c:x val="0.28164855336802874"/>
          <c:y val="7.208684262629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2156608426692"/>
          <c:y val="0.20519121521802039"/>
          <c:w val="0.79819828555913264"/>
          <c:h val="0.60653396403807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'[106]5000G RM_I03_EAD'!$A$41:$A$51</c:f>
              <c:strCache>
                <c:ptCount val="1"/>
                <c:pt idx="0">
                  <c:v>-5 or more -4 -3 -2 -1 0 1 2 3 4 5 or more</c:v>
                </c:pt>
              </c:strCache>
            </c:strRef>
          </c:tx>
          <c:spPr>
            <a:solidFill>
              <a:srgbClr val="0000A0"/>
            </a:solidFill>
          </c:spPr>
          <c:invertIfNegative val="0"/>
          <c:dLbls>
            <c:numFmt formatCode="0.0\ 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'[106]5000G RM_I03_EAD'!$A$41:$A$51</c:f>
              <c:strCache>
                <c:ptCount val="11"/>
                <c:pt idx="0">
                  <c:v>-5 or more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 or more</c:v>
                </c:pt>
              </c:strCache>
            </c:strRef>
          </c:cat>
          <c:val>
            <c:numRef>
              <c:f>'[106]5000G RM_I03_EAD'!$C$41:$C$51</c:f>
              <c:numCache>
                <c:formatCode>General</c:formatCode>
                <c:ptCount val="11"/>
                <c:pt idx="0">
                  <c:v>3.0878148308250463E-3</c:v>
                </c:pt>
                <c:pt idx="1">
                  <c:v>1.061447355864893E-3</c:v>
                </c:pt>
                <c:pt idx="2">
                  <c:v>6.2719382484005244E-3</c:v>
                </c:pt>
                <c:pt idx="3">
                  <c:v>1.0683343424668972E-2</c:v>
                </c:pt>
                <c:pt idx="4">
                  <c:v>3.5830569468100218E-2</c:v>
                </c:pt>
                <c:pt idx="5">
                  <c:v>0.9011742599246293</c:v>
                </c:pt>
                <c:pt idx="6">
                  <c:v>2.6500310184384642E-2</c:v>
                </c:pt>
                <c:pt idx="7">
                  <c:v>8.9474130013227054E-3</c:v>
                </c:pt>
                <c:pt idx="8">
                  <c:v>1.8051290365401456E-3</c:v>
                </c:pt>
                <c:pt idx="9">
                  <c:v>1.0960855796346724E-3</c:v>
                </c:pt>
                <c:pt idx="10">
                  <c:v>3.5416889456288212E-3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C-40EC-A5E0-0D2DE4BA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947024"/>
        <c:axId val="1"/>
      </c:barChart>
      <c:catAx>
        <c:axId val="139394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Number of notches up- or downrated</a:t>
                </a:r>
              </a:p>
            </c:rich>
          </c:tx>
          <c:layout>
            <c:manualLayout>
              <c:xMode val="edge"/>
              <c:yMode val="edge"/>
              <c:x val="0.34198539997315153"/>
              <c:y val="0.87569744691004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ACF"/>
              </a:solidFill>
              <a:prstDash val="sysDash"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393947024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81800766283524"/>
          <c:y val="0.17603767560664113"/>
          <c:w val="0.67630906768837806"/>
          <c:h val="0.67630906768837806"/>
        </c:manualLayout>
      </c:layout>
      <c:pieChart>
        <c:varyColors val="1"/>
        <c:ser>
          <c:idx val="0"/>
          <c:order val="0"/>
          <c:tx>
            <c:v>EURbn</c:v>
          </c:tx>
          <c:spPr>
            <a:solidFill>
              <a:srgbClr val="CCCC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9DF-472F-BBC5-30A473AD6755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9DF-472F-BBC5-30A473AD6755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9DF-472F-BBC5-30A473AD6755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9DF-472F-BBC5-30A473AD6755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9DF-472F-BBC5-30A473AD6755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9DF-472F-BBC5-30A473AD6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69DF-472F-BBC5-30A473AD67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baseline="0">
                    <a:solidFill>
                      <a:sysClr val="windowText" lastClr="000000"/>
                    </a:solidFill>
                  </a:defRPr>
                </a:pPr>
                <a:endParaRPr lang="sv-SE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ECP</c:v>
              </c:pt>
              <c:pt idx="1">
                <c:v>London CD</c:v>
              </c:pt>
              <c:pt idx="2">
                <c:v>French CP</c:v>
              </c:pt>
              <c:pt idx="3">
                <c:v>NY CD</c:v>
              </c:pt>
              <c:pt idx="4">
                <c:v>US CP</c:v>
              </c:pt>
            </c:strLit>
          </c:cat>
          <c:val>
            <c:numLit>
              <c:formatCode>#,##0.000</c:formatCode>
              <c:ptCount val="5"/>
              <c:pt idx="0">
                <c:v>8.8762921656000007</c:v>
              </c:pt>
              <c:pt idx="1">
                <c:v>10.692940468400002</c:v>
              </c:pt>
              <c:pt idx="2">
                <c:v>0.6</c:v>
              </c:pt>
              <c:pt idx="3">
                <c:v>13.361213304700012</c:v>
              </c:pt>
              <c:pt idx="4">
                <c:v>5.3841108471999997</c:v>
              </c:pt>
            </c:numLit>
          </c:val>
          <c:extLst>
            <c:ext xmlns:c16="http://schemas.microsoft.com/office/drawing/2014/chart" uri="{C3380CC4-5D6E-409C-BE32-E72D297353CC}">
              <c16:uniqueId val="{0000000D-69DF-472F-BBC5-30A473AD6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v-SE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136642867651396E-2"/>
          <c:y val="0.15799877387990083"/>
          <c:w val="0.89490015432098768"/>
          <c:h val="0.7313520572712281"/>
        </c:manualLayout>
      </c:layout>
      <c:lineChart>
        <c:grouping val="standard"/>
        <c:varyColors val="0"/>
        <c:ser>
          <c:idx val="0"/>
          <c:order val="0"/>
          <c:tx>
            <c:v>Weighted average original maturity (days)</c:v>
          </c:tx>
          <c:spPr>
            <a:ln w="25400">
              <a:solidFill>
                <a:srgbClr val="0000A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20"/>
              <c:pt idx="0">
                <c:v>2010</c:v>
              </c:pt>
              <c:pt idx="12">
                <c:v>2011</c:v>
              </c:pt>
              <c:pt idx="24">
                <c:v>2012</c:v>
              </c:pt>
              <c:pt idx="36">
                <c:v>2013</c:v>
              </c:pt>
              <c:pt idx="48">
                <c:v>2014</c:v>
              </c:pt>
              <c:pt idx="60">
                <c:v>2015</c:v>
              </c:pt>
              <c:pt idx="72">
                <c:v>2016</c:v>
              </c:pt>
              <c:pt idx="84">
                <c:v>2017</c:v>
              </c:pt>
              <c:pt idx="96">
                <c:v>2018</c:v>
              </c:pt>
              <c:pt idx="108">
                <c:v>2019</c:v>
              </c:pt>
            </c:numLit>
          </c:cat>
          <c:val>
            <c:numLit>
              <c:formatCode>#,##0.0</c:formatCode>
              <c:ptCount val="120"/>
              <c:pt idx="0">
                <c:v>106.41190686999036</c:v>
              </c:pt>
              <c:pt idx="1">
                <c:v>99.822595112799263</c:v>
              </c:pt>
              <c:pt idx="2">
                <c:v>98.388043823614993</c:v>
              </c:pt>
              <c:pt idx="3">
                <c:v>100.87338243725036</c:v>
              </c:pt>
              <c:pt idx="4">
                <c:v>101.95754375166415</c:v>
              </c:pt>
              <c:pt idx="5">
                <c:v>104.14357390718112</c:v>
              </c:pt>
              <c:pt idx="6">
                <c:v>111.30713003457844</c:v>
              </c:pt>
              <c:pt idx="7">
                <c:v>113.40318139202274</c:v>
              </c:pt>
              <c:pt idx="8">
                <c:v>110.48178871152371</c:v>
              </c:pt>
              <c:pt idx="9">
                <c:v>106.34123596116908</c:v>
              </c:pt>
              <c:pt idx="10">
                <c:v>104.21169548700347</c:v>
              </c:pt>
              <c:pt idx="11">
                <c:v>108.56434753124208</c:v>
              </c:pt>
              <c:pt idx="12">
                <c:v>111.8400901011004</c:v>
              </c:pt>
              <c:pt idx="13">
                <c:v>109.15457230378756</c:v>
              </c:pt>
              <c:pt idx="14">
                <c:v>107.84947655256434</c:v>
              </c:pt>
              <c:pt idx="15">
                <c:v>105.93170157647626</c:v>
              </c:pt>
              <c:pt idx="16">
                <c:v>111.76499089988886</c:v>
              </c:pt>
              <c:pt idx="17">
                <c:v>111.46898638896121</c:v>
              </c:pt>
              <c:pt idx="18">
                <c:v>107.30415092451028</c:v>
              </c:pt>
              <c:pt idx="19">
                <c:v>111.3607450753813</c:v>
              </c:pt>
              <c:pt idx="20">
                <c:v>116.95486383397616</c:v>
              </c:pt>
              <c:pt idx="21">
                <c:v>116.5770137357985</c:v>
              </c:pt>
              <c:pt idx="22">
                <c:v>114.85340664539986</c:v>
              </c:pt>
              <c:pt idx="23">
                <c:v>113.62027750005464</c:v>
              </c:pt>
              <c:pt idx="24">
                <c:v>118.10150629530781</c:v>
              </c:pt>
              <c:pt idx="25">
                <c:v>127.34581630939407</c:v>
              </c:pt>
              <c:pt idx="26">
                <c:v>130.61430958842971</c:v>
              </c:pt>
              <c:pt idx="27">
                <c:v>139.58579072925309</c:v>
              </c:pt>
              <c:pt idx="28">
                <c:v>133.94515900474482</c:v>
              </c:pt>
              <c:pt idx="29">
                <c:v>125.43943325910983</c:v>
              </c:pt>
              <c:pt idx="30">
                <c:v>134.14308756607522</c:v>
              </c:pt>
              <c:pt idx="31">
                <c:v>137.36112581716696</c:v>
              </c:pt>
              <c:pt idx="32">
                <c:v>144.32714880159125</c:v>
              </c:pt>
              <c:pt idx="33">
                <c:v>145.01234397753359</c:v>
              </c:pt>
              <c:pt idx="34">
                <c:v>152.09213165571941</c:v>
              </c:pt>
              <c:pt idx="35">
                <c:v>154.91695190081251</c:v>
              </c:pt>
              <c:pt idx="36">
                <c:v>157.57282835829119</c:v>
              </c:pt>
              <c:pt idx="37">
                <c:v>155.97336402990624</c:v>
              </c:pt>
              <c:pt idx="38">
                <c:v>155.73221063946588</c:v>
              </c:pt>
              <c:pt idx="39">
                <c:v>155.97905211896554</c:v>
              </c:pt>
              <c:pt idx="40">
                <c:v>151.1751145771442</c:v>
              </c:pt>
              <c:pt idx="41">
                <c:v>147.14516422505503</c:v>
              </c:pt>
              <c:pt idx="42">
                <c:v>140.68957967646585</c:v>
              </c:pt>
              <c:pt idx="43">
                <c:v>139.79144966613796</c:v>
              </c:pt>
              <c:pt idx="44">
                <c:v>137.82845843557865</c:v>
              </c:pt>
              <c:pt idx="45">
                <c:v>142.11996853610322</c:v>
              </c:pt>
              <c:pt idx="46">
                <c:v>143.24369301995839</c:v>
              </c:pt>
              <c:pt idx="47">
                <c:v>145.34437372359992</c:v>
              </c:pt>
              <c:pt idx="48">
                <c:v>140.08010587278125</c:v>
              </c:pt>
              <c:pt idx="49">
                <c:v>139.72203398330055</c:v>
              </c:pt>
              <c:pt idx="50">
                <c:v>135.47258110888316</c:v>
              </c:pt>
              <c:pt idx="51">
                <c:v>143.81352119524601</c:v>
              </c:pt>
              <c:pt idx="52">
                <c:v>147.95302204771085</c:v>
              </c:pt>
              <c:pt idx="53">
                <c:v>150.22860775486825</c:v>
              </c:pt>
              <c:pt idx="54">
                <c:v>149.92538387459393</c:v>
              </c:pt>
              <c:pt idx="55">
                <c:v>152.9610010261047</c:v>
              </c:pt>
              <c:pt idx="56">
                <c:v>165.27564162030433</c:v>
              </c:pt>
              <c:pt idx="57">
                <c:v>168.83656979743571</c:v>
              </c:pt>
              <c:pt idx="58">
                <c:v>171.57585230387457</c:v>
              </c:pt>
              <c:pt idx="59">
                <c:v>175.90344748939808</c:v>
              </c:pt>
              <c:pt idx="60">
                <c:v>178.08059001309903</c:v>
              </c:pt>
              <c:pt idx="61">
                <c:v>179.74898996105046</c:v>
              </c:pt>
              <c:pt idx="62">
                <c:v>176.86926430982183</c:v>
              </c:pt>
              <c:pt idx="63">
                <c:v>175.35277300000001</c:v>
              </c:pt>
              <c:pt idx="64">
                <c:v>169.03457599999999</c:v>
              </c:pt>
              <c:pt idx="65">
                <c:v>170.42862500000001</c:v>
              </c:pt>
              <c:pt idx="66" formatCode="General">
                <c:v>168.9</c:v>
              </c:pt>
              <c:pt idx="67" formatCode="General">
                <c:v>172.1</c:v>
              </c:pt>
              <c:pt idx="68" formatCode="General">
                <c:v>171.4</c:v>
              </c:pt>
              <c:pt idx="69" formatCode="General">
                <c:v>166.4</c:v>
              </c:pt>
              <c:pt idx="70" formatCode="General">
                <c:v>155</c:v>
              </c:pt>
              <c:pt idx="71" formatCode="General">
                <c:v>145.6</c:v>
              </c:pt>
              <c:pt idx="72" formatCode="0.0">
                <c:v>144.72701243170818</c:v>
              </c:pt>
              <c:pt idx="73" formatCode="0.0">
                <c:v>151.56032671962299</c:v>
              </c:pt>
              <c:pt idx="74" formatCode="0.0">
                <c:v>159.89745395793176</c:v>
              </c:pt>
              <c:pt idx="75" formatCode="0.0">
                <c:v>171.487117811047</c:v>
              </c:pt>
              <c:pt idx="76" formatCode="0.0">
                <c:v>176.41351741103125</c:v>
              </c:pt>
              <c:pt idx="77" formatCode="0.0">
                <c:v>182.04339544041986</c:v>
              </c:pt>
              <c:pt idx="78" formatCode="0.0">
                <c:v>183.76374947761306</c:v>
              </c:pt>
              <c:pt idx="79" formatCode="0.0">
                <c:v>183.08942278954657</c:v>
              </c:pt>
              <c:pt idx="80" formatCode="0.0">
                <c:v>182.94184010418027</c:v>
              </c:pt>
              <c:pt idx="81" formatCode="0.0">
                <c:v>193.86156220989503</c:v>
              </c:pt>
              <c:pt idx="82" formatCode="0.0">
                <c:v>184.40146727799038</c:v>
              </c:pt>
              <c:pt idx="83" formatCode="0.0">
                <c:v>182.85563568308822</c:v>
              </c:pt>
              <c:pt idx="84" formatCode="0.0">
                <c:v>174.71462884003066</c:v>
              </c:pt>
              <c:pt idx="85" formatCode="0.0">
                <c:v>171.29832750786215</c:v>
              </c:pt>
              <c:pt idx="86" formatCode="0.0">
                <c:v>171.7985510519425</c:v>
              </c:pt>
              <c:pt idx="87" formatCode="0.0">
                <c:v>163.42383607579652</c:v>
              </c:pt>
              <c:pt idx="88" formatCode="0.0">
                <c:v>155.74842907084039</c:v>
              </c:pt>
              <c:pt idx="89" formatCode="0.0">
                <c:v>142.95821970331778</c:v>
              </c:pt>
              <c:pt idx="90" formatCode="0.0">
                <c:v>142.60111181810481</c:v>
              </c:pt>
              <c:pt idx="91" formatCode="0.0">
                <c:v>140.33276426738391</c:v>
              </c:pt>
              <c:pt idx="92" formatCode="0.0">
                <c:v>138.43152861566202</c:v>
              </c:pt>
              <c:pt idx="93" formatCode="0.0">
                <c:v>142.65958097016593</c:v>
              </c:pt>
              <c:pt idx="94" formatCode="0.0">
                <c:v>143.40008918940543</c:v>
              </c:pt>
              <c:pt idx="95" formatCode="0.0">
                <c:v>145.5514925014204</c:v>
              </c:pt>
              <c:pt idx="96" formatCode="0.0">
                <c:v>148.70967322171603</c:v>
              </c:pt>
              <c:pt idx="97" formatCode="0.0">
                <c:v>155.17517396787201</c:v>
              </c:pt>
              <c:pt idx="98" formatCode="0.0">
                <c:v>160.70164218301176</c:v>
              </c:pt>
              <c:pt idx="99" formatCode="0.0">
                <c:v>163.37237728451151</c:v>
              </c:pt>
              <c:pt idx="100" formatCode="0.0">
                <c:v>156.13060791891357</c:v>
              </c:pt>
              <c:pt idx="101" formatCode="0.0">
                <c:v>157.08703493516691</c:v>
              </c:pt>
              <c:pt idx="102" formatCode="0.0">
                <c:v>170.87238264588936</c:v>
              </c:pt>
              <c:pt idx="103" formatCode="0.0">
                <c:v>180.43898961078816</c:v>
              </c:pt>
              <c:pt idx="104" formatCode="0.0">
                <c:v>188.47023689600303</c:v>
              </c:pt>
              <c:pt idx="105" formatCode="0.0">
                <c:v>198.34710322869688</c:v>
              </c:pt>
              <c:pt idx="106" formatCode="0.0">
                <c:v>189.17821835160154</c:v>
              </c:pt>
              <c:pt idx="107" formatCode="0.0">
                <c:v>183.01089350003943</c:v>
              </c:pt>
              <c:pt idx="108" formatCode="0.0">
                <c:v>175.13486261046404</c:v>
              </c:pt>
              <c:pt idx="109" formatCode="0.0">
                <c:v>167.21184509841754</c:v>
              </c:pt>
              <c:pt idx="110" formatCode="0.0">
                <c:v>160.33338726449162</c:v>
              </c:pt>
              <c:pt idx="111" formatCode="0.0">
                <c:v>160.68742150028953</c:v>
              </c:pt>
              <c:pt idx="112" formatCode="0.0">
                <c:v>168.19159964263724</c:v>
              </c:pt>
              <c:pt idx="113" formatCode="0.0">
                <c:v>171.89089944751919</c:v>
              </c:pt>
              <c:pt idx="114" formatCode="0.0">
                <c:v>185.27929566283805</c:v>
              </c:pt>
              <c:pt idx="115" formatCode="0.0">
                <c:v>189.6589925894186</c:v>
              </c:pt>
              <c:pt idx="116" formatCode="0.0">
                <c:v>188.33146218765631</c:v>
              </c:pt>
              <c:pt idx="117" formatCode="0.0">
                <c:v>189.94971357668069</c:v>
              </c:pt>
              <c:pt idx="118" formatCode="0.0">
                <c:v>192.48320809227454</c:v>
              </c:pt>
              <c:pt idx="119" formatCode="0.0">
                <c:v>198.57022202529598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2B7-4B95-8D83-22909BBC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78400"/>
        <c:axId val="96849920"/>
      </c:lineChart>
      <c:catAx>
        <c:axId val="96278400"/>
        <c:scaling>
          <c:orientation val="minMax"/>
        </c:scaling>
        <c:delete val="0"/>
        <c:axPos val="b"/>
        <c:minorGridlines>
          <c:spPr>
            <a:ln w="0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sv-SE"/>
          </a:p>
        </c:txPr>
        <c:crossAx val="968499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6849920"/>
        <c:scaling>
          <c:orientation val="minMax"/>
          <c:max val="210"/>
          <c:min val="90"/>
        </c:scaling>
        <c:delete val="0"/>
        <c:axPos val="r"/>
        <c:majorGridlines>
          <c:spPr>
            <a:ln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Days</a:t>
                </a:r>
              </a:p>
            </c:rich>
          </c:tx>
          <c:layout>
            <c:manualLayout>
              <c:xMode val="edge"/>
              <c:yMode val="edge"/>
              <c:x val="0.92266404320987649"/>
              <c:y val="2.30795314188755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78400"/>
        <c:crosses val="max"/>
        <c:crossBetween val="midCat"/>
        <c:majorUnit val="2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33136736492433E-2"/>
          <c:y val="0.12881626724763981"/>
          <c:w val="0.88721280864197527"/>
          <c:h val="0.75727805010893245"/>
        </c:manualLayout>
      </c:layout>
      <c:areaChart>
        <c:grouping val="standard"/>
        <c:varyColors val="0"/>
        <c:ser>
          <c:idx val="0"/>
          <c:order val="0"/>
          <c:tx>
            <c:v>Total short issuances (EURm)</c:v>
          </c:tx>
          <c:spPr>
            <a:solidFill>
              <a:srgbClr val="0000A0"/>
            </a:solidFill>
            <a:ln w="25400">
              <a:noFill/>
            </a:ln>
          </c:spPr>
          <c:cat>
            <c:numLit>
              <c:formatCode>General</c:formatCode>
              <c:ptCount val="183"/>
              <c:pt idx="0">
                <c:v>2005</c:v>
              </c:pt>
              <c:pt idx="12">
                <c:v>2006</c:v>
              </c:pt>
              <c:pt idx="24">
                <c:v>2007</c:v>
              </c:pt>
              <c:pt idx="36">
                <c:v>2008</c:v>
              </c:pt>
              <c:pt idx="48">
                <c:v>2009</c:v>
              </c:pt>
              <c:pt idx="60">
                <c:v>2010</c:v>
              </c:pt>
              <c:pt idx="72">
                <c:v>2011</c:v>
              </c:pt>
              <c:pt idx="84">
                <c:v>2012</c:v>
              </c:pt>
              <c:pt idx="96">
                <c:v>2013</c:v>
              </c:pt>
              <c:pt idx="108">
                <c:v>2014</c:v>
              </c:pt>
              <c:pt idx="120">
                <c:v>2015</c:v>
              </c:pt>
              <c:pt idx="132">
                <c:v>2016</c:v>
              </c:pt>
              <c:pt idx="144">
                <c:v>2017</c:v>
              </c:pt>
              <c:pt idx="156">
                <c:v>2018</c:v>
              </c:pt>
              <c:pt idx="168">
                <c:v>2019</c:v>
              </c:pt>
              <c:pt idx="180">
                <c:v>2020</c:v>
              </c:pt>
            </c:numLit>
          </c:cat>
          <c:val>
            <c:numLit>
              <c:formatCode>#,##0</c:formatCode>
              <c:ptCount val="183"/>
              <c:pt idx="0">
                <c:v>26076.847813788292</c:v>
              </c:pt>
              <c:pt idx="1">
                <c:v>26282.836726152967</c:v>
              </c:pt>
              <c:pt idx="2">
                <c:v>29055.457301128004</c:v>
              </c:pt>
              <c:pt idx="3">
                <c:v>31304.299876401383</c:v>
              </c:pt>
              <c:pt idx="4">
                <c:v>27953.774082725526</c:v>
              </c:pt>
              <c:pt idx="5">
                <c:v>28841.643487534777</c:v>
              </c:pt>
              <c:pt idx="6">
                <c:v>26170.741289628084</c:v>
              </c:pt>
              <c:pt idx="7">
                <c:v>26399.289374050488</c:v>
              </c:pt>
              <c:pt idx="8">
                <c:v>28216.168667157999</c:v>
              </c:pt>
              <c:pt idx="9">
                <c:v>33269.405452022889</c:v>
              </c:pt>
              <c:pt idx="10">
                <c:v>35810</c:v>
              </c:pt>
              <c:pt idx="11">
                <c:v>34320</c:v>
              </c:pt>
              <c:pt idx="12">
                <c:v>32086</c:v>
              </c:pt>
              <c:pt idx="13">
                <c:v>32551</c:v>
              </c:pt>
              <c:pt idx="14">
                <c:v>34566</c:v>
              </c:pt>
              <c:pt idx="15">
                <c:v>34095</c:v>
              </c:pt>
              <c:pt idx="16">
                <c:v>32380</c:v>
              </c:pt>
              <c:pt idx="17">
                <c:v>33500</c:v>
              </c:pt>
              <c:pt idx="18">
                <c:v>31900</c:v>
              </c:pt>
              <c:pt idx="19">
                <c:v>29500</c:v>
              </c:pt>
              <c:pt idx="20">
                <c:v>26130</c:v>
              </c:pt>
              <c:pt idx="21">
                <c:v>28500</c:v>
              </c:pt>
              <c:pt idx="22">
                <c:v>26500</c:v>
              </c:pt>
              <c:pt idx="23">
                <c:v>26800</c:v>
              </c:pt>
              <c:pt idx="24">
                <c:v>30800</c:v>
              </c:pt>
              <c:pt idx="25">
                <c:v>33500</c:v>
              </c:pt>
              <c:pt idx="26">
                <c:v>31300</c:v>
              </c:pt>
              <c:pt idx="27">
                <c:v>33500</c:v>
              </c:pt>
              <c:pt idx="28">
                <c:v>36600</c:v>
              </c:pt>
              <c:pt idx="29">
                <c:v>33000</c:v>
              </c:pt>
              <c:pt idx="30">
                <c:v>31400</c:v>
              </c:pt>
              <c:pt idx="31">
                <c:v>37300</c:v>
              </c:pt>
              <c:pt idx="32">
                <c:v>35400</c:v>
              </c:pt>
              <c:pt idx="33">
                <c:v>37300</c:v>
              </c:pt>
              <c:pt idx="34">
                <c:v>39300</c:v>
              </c:pt>
              <c:pt idx="35">
                <c:v>38000</c:v>
              </c:pt>
              <c:pt idx="36">
                <c:v>37200</c:v>
              </c:pt>
              <c:pt idx="37">
                <c:v>34382</c:v>
              </c:pt>
              <c:pt idx="38">
                <c:v>39462</c:v>
              </c:pt>
              <c:pt idx="39">
                <c:v>48100</c:v>
              </c:pt>
              <c:pt idx="40">
                <c:v>47500</c:v>
              </c:pt>
              <c:pt idx="41">
                <c:v>46700</c:v>
              </c:pt>
              <c:pt idx="42">
                <c:v>44308</c:v>
              </c:pt>
              <c:pt idx="43">
                <c:v>45520</c:v>
              </c:pt>
              <c:pt idx="44">
                <c:v>49000</c:v>
              </c:pt>
              <c:pt idx="45">
                <c:v>47141</c:v>
              </c:pt>
              <c:pt idx="46">
                <c:v>47082</c:v>
              </c:pt>
              <c:pt idx="47">
                <c:v>45335</c:v>
              </c:pt>
              <c:pt idx="48">
                <c:v>50745</c:v>
              </c:pt>
              <c:pt idx="49">
                <c:v>48031</c:v>
              </c:pt>
              <c:pt idx="50">
                <c:v>46256</c:v>
              </c:pt>
              <c:pt idx="51">
                <c:v>47976</c:v>
              </c:pt>
              <c:pt idx="52">
                <c:v>42752.567139999999</c:v>
              </c:pt>
              <c:pt idx="53">
                <c:v>40334</c:v>
              </c:pt>
              <c:pt idx="54">
                <c:v>35817</c:v>
              </c:pt>
              <c:pt idx="55">
                <c:v>34779</c:v>
              </c:pt>
              <c:pt idx="56">
                <c:v>37834.626330191328</c:v>
              </c:pt>
              <c:pt idx="57">
                <c:v>36593.760000000002</c:v>
              </c:pt>
              <c:pt idx="58">
                <c:v>42931.11</c:v>
              </c:pt>
              <c:pt idx="59">
                <c:v>52889.204293372022</c:v>
              </c:pt>
              <c:pt idx="60">
                <c:v>47125.619648673535</c:v>
              </c:pt>
              <c:pt idx="61">
                <c:v>47312.861193404191</c:v>
              </c:pt>
              <c:pt idx="62">
                <c:v>41039.74</c:v>
              </c:pt>
              <c:pt idx="63">
                <c:v>40268.519999999997</c:v>
              </c:pt>
              <c:pt idx="64">
                <c:v>47031.67</c:v>
              </c:pt>
              <c:pt idx="65">
                <c:v>51945.647274186427</c:v>
              </c:pt>
              <c:pt idx="66">
                <c:v>53204</c:v>
              </c:pt>
              <c:pt idx="67">
                <c:v>49699.691395340102</c:v>
              </c:pt>
              <c:pt idx="68">
                <c:v>42501.448669354497</c:v>
              </c:pt>
              <c:pt idx="69">
                <c:v>49833.86</c:v>
              </c:pt>
              <c:pt idx="70">
                <c:v>54040.861351712869</c:v>
              </c:pt>
              <c:pt idx="71">
                <c:v>52505.006304528019</c:v>
              </c:pt>
              <c:pt idx="72">
                <c:v>51341.729947110667</c:v>
              </c:pt>
              <c:pt idx="73">
                <c:v>44123.176379095814</c:v>
              </c:pt>
              <c:pt idx="74">
                <c:v>45068.829290561756</c:v>
              </c:pt>
              <c:pt idx="75">
                <c:v>45864.022589354739</c:v>
              </c:pt>
              <c:pt idx="76">
                <c:v>49341.777068117655</c:v>
              </c:pt>
              <c:pt idx="77">
                <c:v>50527.178198056834</c:v>
              </c:pt>
              <c:pt idx="78">
                <c:v>50715.51</c:v>
              </c:pt>
              <c:pt idx="79">
                <c:v>54902.652689901792</c:v>
              </c:pt>
              <c:pt idx="80">
                <c:v>58873.202194568934</c:v>
              </c:pt>
              <c:pt idx="81">
                <c:v>59397.16490550946</c:v>
              </c:pt>
              <c:pt idx="82">
                <c:v>61968.524584472892</c:v>
              </c:pt>
              <c:pt idx="83">
                <c:v>62436.542629154705</c:v>
              </c:pt>
              <c:pt idx="84">
                <c:v>57454.715650466744</c:v>
              </c:pt>
              <c:pt idx="85">
                <c:v>50841.825868092492</c:v>
              </c:pt>
              <c:pt idx="86">
                <c:v>43951.406530476837</c:v>
              </c:pt>
              <c:pt idx="87">
                <c:v>42825.499426055329</c:v>
              </c:pt>
              <c:pt idx="88">
                <c:v>49978.655911588678</c:v>
              </c:pt>
              <c:pt idx="89">
                <c:v>56932.309658705715</c:v>
              </c:pt>
              <c:pt idx="90">
                <c:v>59779.603238637399</c:v>
              </c:pt>
              <c:pt idx="91">
                <c:v>58208.5250286144</c:v>
              </c:pt>
              <c:pt idx="92">
                <c:v>52891.234437451807</c:v>
              </c:pt>
              <c:pt idx="93">
                <c:v>52882.44</c:v>
              </c:pt>
              <c:pt idx="94">
                <c:v>50324.114062375949</c:v>
              </c:pt>
              <c:pt idx="95">
                <c:v>54392</c:v>
              </c:pt>
              <c:pt idx="96">
                <c:v>54545.454456870095</c:v>
              </c:pt>
              <c:pt idx="97">
                <c:v>51834.584418462786</c:v>
              </c:pt>
              <c:pt idx="98">
                <c:v>51812.198868840191</c:v>
              </c:pt>
              <c:pt idx="99">
                <c:v>48094.26</c:v>
              </c:pt>
              <c:pt idx="100">
                <c:v>48296.26</c:v>
              </c:pt>
              <c:pt idx="101">
                <c:v>43655.647824075299</c:v>
              </c:pt>
              <c:pt idx="102">
                <c:v>49483.225617370801</c:v>
              </c:pt>
              <c:pt idx="103">
                <c:v>52960.467199999999</c:v>
              </c:pt>
              <c:pt idx="104">
                <c:v>50670.841469999999</c:v>
              </c:pt>
              <c:pt idx="105">
                <c:v>48056.813699999999</c:v>
              </c:pt>
              <c:pt idx="106">
                <c:v>45783.71</c:v>
              </c:pt>
              <c:pt idx="107">
                <c:v>51095.77</c:v>
              </c:pt>
              <c:pt idx="108">
                <c:v>49276.49</c:v>
              </c:pt>
              <c:pt idx="109">
                <c:v>46790</c:v>
              </c:pt>
              <c:pt idx="110">
                <c:v>46461</c:v>
              </c:pt>
              <c:pt idx="111">
                <c:v>47678.617888716231</c:v>
              </c:pt>
              <c:pt idx="112">
                <c:v>53473.269566484909</c:v>
              </c:pt>
              <c:pt idx="113">
                <c:v>50208</c:v>
              </c:pt>
              <c:pt idx="114">
                <c:v>50087.2551895129</c:v>
              </c:pt>
              <c:pt idx="115">
                <c:v>46054.117416100242</c:v>
              </c:pt>
              <c:pt idx="116">
                <c:v>49950.144202854834</c:v>
              </c:pt>
              <c:pt idx="117">
                <c:v>49491</c:v>
              </c:pt>
              <c:pt idx="118">
                <c:v>49756</c:v>
              </c:pt>
              <c:pt idx="119">
                <c:v>51815</c:v>
              </c:pt>
              <c:pt idx="120">
                <c:v>52724</c:v>
              </c:pt>
              <c:pt idx="121">
                <c:v>47835</c:v>
              </c:pt>
              <c:pt idx="122">
                <c:v>46226</c:v>
              </c:pt>
              <c:pt idx="123">
                <c:v>43642</c:v>
              </c:pt>
              <c:pt idx="124">
                <c:v>47575</c:v>
              </c:pt>
              <c:pt idx="125">
                <c:v>46124</c:v>
              </c:pt>
              <c:pt idx="126">
                <c:v>45496</c:v>
              </c:pt>
              <c:pt idx="127">
                <c:v>43348</c:v>
              </c:pt>
              <c:pt idx="128">
                <c:v>40484</c:v>
              </c:pt>
              <c:pt idx="129">
                <c:v>41883</c:v>
              </c:pt>
              <c:pt idx="130">
                <c:v>45402</c:v>
              </c:pt>
              <c:pt idx="131">
                <c:v>45596</c:v>
              </c:pt>
              <c:pt idx="132">
                <c:v>40309</c:v>
              </c:pt>
              <c:pt idx="133">
                <c:v>36515</c:v>
              </c:pt>
              <c:pt idx="134">
                <c:v>31843</c:v>
              </c:pt>
              <c:pt idx="135">
                <c:v>34688</c:v>
              </c:pt>
              <c:pt idx="136">
                <c:v>33322</c:v>
              </c:pt>
              <c:pt idx="137">
                <c:v>31705</c:v>
              </c:pt>
              <c:pt idx="138">
                <c:v>30725</c:v>
              </c:pt>
              <c:pt idx="139">
                <c:v>28725</c:v>
              </c:pt>
              <c:pt idx="140">
                <c:v>32857</c:v>
              </c:pt>
              <c:pt idx="141">
                <c:v>31335.415413533618</c:v>
              </c:pt>
              <c:pt idx="142">
                <c:v>34029.144863969006</c:v>
              </c:pt>
              <c:pt idx="143">
                <c:v>33876.516610931183</c:v>
              </c:pt>
              <c:pt idx="144">
                <c:v>35956.833613242808</c:v>
              </c:pt>
              <c:pt idx="145">
                <c:v>37326.608112117334</c:v>
              </c:pt>
              <c:pt idx="146">
                <c:v>35731.730871969361</c:v>
              </c:pt>
              <c:pt idx="147">
                <c:v>34225</c:v>
              </c:pt>
              <c:pt idx="148">
                <c:v>34857</c:v>
              </c:pt>
              <c:pt idx="149">
                <c:v>35971</c:v>
              </c:pt>
              <c:pt idx="150">
                <c:v>32820</c:v>
              </c:pt>
              <c:pt idx="151">
                <c:v>34661</c:v>
              </c:pt>
              <c:pt idx="152">
                <c:v>34473</c:v>
              </c:pt>
              <c:pt idx="153">
                <c:v>31652</c:v>
              </c:pt>
              <c:pt idx="154">
                <c:v>32914</c:v>
              </c:pt>
              <c:pt idx="155">
                <c:v>33132</c:v>
              </c:pt>
              <c:pt idx="156">
                <c:v>30282</c:v>
              </c:pt>
              <c:pt idx="157">
                <c:v>28655</c:v>
              </c:pt>
              <c:pt idx="158">
                <c:v>27589</c:v>
              </c:pt>
              <c:pt idx="159">
                <c:v>26700.295078999996</c:v>
              </c:pt>
              <c:pt idx="160">
                <c:v>27839.247975300004</c:v>
              </c:pt>
              <c:pt idx="161">
                <c:v>29238.616006229793</c:v>
              </c:pt>
              <c:pt idx="162">
                <c:v>26022.393371599497</c:v>
              </c:pt>
              <c:pt idx="163">
                <c:v>31101.80784612344</c:v>
              </c:pt>
              <c:pt idx="164">
                <c:v>37127.505984786992</c:v>
              </c:pt>
              <c:pt idx="165">
                <c:v>36290.983894691257</c:v>
              </c:pt>
              <c:pt idx="166">
                <c:v>41775.18904663904</c:v>
              </c:pt>
              <c:pt idx="167">
                <c:v>43474.636314014431</c:v>
              </c:pt>
              <c:pt idx="168">
                <c:v>40821.258743527709</c:v>
              </c:pt>
              <c:pt idx="169">
                <c:v>41275.353201308972</c:v>
              </c:pt>
              <c:pt idx="170">
                <c:v>38575.395161440822</c:v>
              </c:pt>
              <c:pt idx="171">
                <c:v>39647.054596129914</c:v>
              </c:pt>
              <c:pt idx="172">
                <c:v>40572.219193160592</c:v>
              </c:pt>
              <c:pt idx="173">
                <c:v>36826.96025168561</c:v>
              </c:pt>
              <c:pt idx="174">
                <c:v>35859.338205913882</c:v>
              </c:pt>
              <c:pt idx="175">
                <c:v>35476.564309541347</c:v>
              </c:pt>
              <c:pt idx="176">
                <c:v>37378.773684509884</c:v>
              </c:pt>
              <c:pt idx="177">
                <c:v>42077.310554091004</c:v>
              </c:pt>
              <c:pt idx="178">
                <c:v>40628.004062522392</c:v>
              </c:pt>
              <c:pt idx="179">
                <c:v>41079.735575488776</c:v>
              </c:pt>
              <c:pt idx="180">
                <c:v>44798.209968581999</c:v>
              </c:pt>
              <c:pt idx="181">
                <c:v>45539.608883751709</c:v>
              </c:pt>
              <c:pt idx="182">
                <c:v>38914.556787220856</c:v>
              </c:pt>
            </c:numLit>
          </c:val>
          <c:extLst>
            <c:ext xmlns:c16="http://schemas.microsoft.com/office/drawing/2014/chart" uri="{C3380CC4-5D6E-409C-BE32-E72D297353CC}">
              <c16:uniqueId val="{00000000-A8A1-4B79-B66B-12B6BB45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4736"/>
        <c:axId val="98451456"/>
      </c:areaChart>
      <c:catAx>
        <c:axId val="9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000">
                <a:latin typeface="+mn-lt"/>
              </a:defRPr>
            </a:pPr>
            <a:endParaRPr lang="sv-SE"/>
          </a:p>
        </c:txPr>
        <c:crossAx val="9845145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98451456"/>
        <c:scaling>
          <c:orientation val="minMax"/>
          <c:max val="70000"/>
          <c:min val="0"/>
        </c:scaling>
        <c:delete val="0"/>
        <c:axPos val="r"/>
        <c:majorGridlines>
          <c:spPr>
            <a:ln w="9525" cmpd="sng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EURbn</a:t>
                </a:r>
              </a:p>
            </c:rich>
          </c:tx>
          <c:layout>
            <c:manualLayout>
              <c:xMode val="edge"/>
              <c:yMode val="edge"/>
              <c:x val="0.93742243436754169"/>
              <c:y val="5.6744667479945285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sv-SE"/>
          </a:p>
        </c:txPr>
        <c:crossAx val="98084736"/>
        <c:crosses val="max"/>
        <c:crossBetween val="midCat"/>
        <c:majorUnit val="10000"/>
        <c:dispUnits>
          <c:builtInUnit val="thousands"/>
        </c:dispUnits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16</xdr:row>
      <xdr:rowOff>0</xdr:rowOff>
    </xdr:from>
    <xdr:to>
      <xdr:col>9</xdr:col>
      <xdr:colOff>244475</xdr:colOff>
      <xdr:row>43</xdr:row>
      <xdr:rowOff>76200</xdr:rowOff>
    </xdr:to>
    <xdr:pic>
      <xdr:nvPicPr>
        <xdr:cNvPr id="3" name="Bildobjekt 2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3048000"/>
          <a:ext cx="5641975" cy="5219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8</xdr:col>
      <xdr:colOff>1083945</xdr:colOff>
      <xdr:row>50</xdr:row>
      <xdr:rowOff>167640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219200" y="8763000"/>
          <a:ext cx="4741545" cy="92964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numCol="1" spcCol="0" rtlCol="0" fromWordArt="0" anchor="b" anchorCtr="0" forceAA="0" compatLnSpc="1">
          <a:prstTxWarp prst="textNoShape">
            <a:avLst/>
          </a:prstTxWarp>
        </a:bodyPr>
        <a:lstStyle/>
        <a:p>
          <a:pPr algn="ctr">
            <a:spcAft>
              <a:spcPts val="0"/>
            </a:spcAft>
          </a:pPr>
          <a:r>
            <a:rPr lang="sv-SE" sz="2400" b="1" spc="-40">
              <a:solidFill>
                <a:srgbClr val="0000A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Factbook First Quarter 2020</a:t>
          </a:r>
          <a:endParaRPr lang="sv-SE" sz="1800" spc="-4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ctr">
            <a:spcAft>
              <a:spcPts val="0"/>
            </a:spcAft>
          </a:pPr>
          <a:r>
            <a:rPr lang="en-US" sz="2400" b="1" spc="-40">
              <a:solidFill>
                <a:srgbClr val="0000A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sv-SE" sz="1800" spc="-4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oneCellAnchor>
    <xdr:from>
      <xdr:col>4</xdr:col>
      <xdr:colOff>0</xdr:colOff>
      <xdr:row>4</xdr:row>
      <xdr:rowOff>0</xdr:rowOff>
    </xdr:from>
    <xdr:ext cx="2238375" cy="78404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76200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50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>
          <a:spLocks noChangeArrowheads="1"/>
        </xdr:cNvSpPr>
      </xdr:nvSpPr>
      <xdr:spPr bwMode="auto">
        <a:xfrm>
          <a:off x="687324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50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>
          <a:spLocks noChangeArrowheads="1"/>
        </xdr:cNvSpPr>
      </xdr:nvSpPr>
      <xdr:spPr bwMode="auto">
        <a:xfrm>
          <a:off x="687324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53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>
          <a:spLocks noChangeArrowheads="1"/>
        </xdr:cNvSpPr>
      </xdr:nvSpPr>
      <xdr:spPr bwMode="auto">
        <a:xfrm>
          <a:off x="687324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53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>
          <a:spLocks noChangeArrowheads="1"/>
        </xdr:cNvSpPr>
      </xdr:nvSpPr>
      <xdr:spPr bwMode="auto">
        <a:xfrm>
          <a:off x="687324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>
          <a:spLocks noChangeArrowheads="1"/>
        </xdr:cNvSpPr>
      </xdr:nvSpPr>
      <xdr:spPr bwMode="auto">
        <a:xfrm>
          <a:off x="687324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>
          <a:spLocks noChangeArrowheads="1"/>
        </xdr:cNvSpPr>
      </xdr:nvSpPr>
      <xdr:spPr bwMode="auto">
        <a:xfrm>
          <a:off x="687324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57</xdr:row>
      <xdr:rowOff>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>
          <a:spLocks noChangeArrowheads="1"/>
        </xdr:cNvSpPr>
      </xdr:nvSpPr>
      <xdr:spPr bwMode="auto">
        <a:xfrm>
          <a:off x="272796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30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>
          <a:spLocks noChangeArrowheads="1"/>
        </xdr:cNvSpPr>
      </xdr:nvSpPr>
      <xdr:spPr bwMode="auto">
        <a:xfrm>
          <a:off x="6873240" y="5486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20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>
          <a:spLocks noChangeArrowheads="1"/>
        </xdr:cNvSpPr>
      </xdr:nvSpPr>
      <xdr:spPr bwMode="auto">
        <a:xfrm>
          <a:off x="687324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>
          <a:spLocks noChangeArrowheads="1"/>
        </xdr:cNvSpPr>
      </xdr:nvSpPr>
      <xdr:spPr bwMode="auto">
        <a:xfrm>
          <a:off x="687324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>
          <a:spLocks noChangeArrowheads="1"/>
        </xdr:cNvSpPr>
      </xdr:nvSpPr>
      <xdr:spPr bwMode="auto">
        <a:xfrm>
          <a:off x="687324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32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SpPr txBox="1">
          <a:spLocks noChangeArrowheads="1"/>
        </xdr:cNvSpPr>
      </xdr:nvSpPr>
      <xdr:spPr bwMode="auto">
        <a:xfrm>
          <a:off x="6873240" y="585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100-000025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100-000026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100-000027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51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SpPr txBox="1">
          <a:spLocks noChangeArrowheads="1"/>
        </xdr:cNvSpPr>
      </xdr:nvSpPr>
      <xdr:spPr bwMode="auto">
        <a:xfrm>
          <a:off x="687324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51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100-00002D000000}"/>
            </a:ext>
          </a:extLst>
        </xdr:cNvPr>
        <xdr:cNvSpPr txBox="1">
          <a:spLocks noChangeArrowheads="1"/>
        </xdr:cNvSpPr>
      </xdr:nvSpPr>
      <xdr:spPr bwMode="auto">
        <a:xfrm>
          <a:off x="687324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54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100-00002E000000}"/>
            </a:ext>
          </a:extLst>
        </xdr:cNvPr>
        <xdr:cNvSpPr txBox="1">
          <a:spLocks noChangeArrowheads="1"/>
        </xdr:cNvSpPr>
      </xdr:nvSpPr>
      <xdr:spPr bwMode="auto">
        <a:xfrm>
          <a:off x="687324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54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SpPr txBox="1">
          <a:spLocks noChangeArrowheads="1"/>
        </xdr:cNvSpPr>
      </xdr:nvSpPr>
      <xdr:spPr bwMode="auto">
        <a:xfrm>
          <a:off x="687324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100-000031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SpPr txBox="1">
          <a:spLocks noChangeArrowheads="1"/>
        </xdr:cNvSpPr>
      </xdr:nvSpPr>
      <xdr:spPr bwMode="auto">
        <a:xfrm>
          <a:off x="687324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SpPr txBox="1">
          <a:spLocks noChangeArrowheads="1"/>
        </xdr:cNvSpPr>
      </xdr:nvSpPr>
      <xdr:spPr bwMode="auto">
        <a:xfrm>
          <a:off x="687324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31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SpPr txBox="1">
          <a:spLocks noChangeArrowheads="1"/>
        </xdr:cNvSpPr>
      </xdr:nvSpPr>
      <xdr:spPr bwMode="auto">
        <a:xfrm>
          <a:off x="687324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SpPr txBox="1">
          <a:spLocks noChangeArrowheads="1"/>
        </xdr:cNvSpPr>
      </xdr:nvSpPr>
      <xdr:spPr bwMode="auto">
        <a:xfrm>
          <a:off x="687324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100-000036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100-000039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100-00003A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100-00003B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100-000040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100-000041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100-000042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33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100-000043000000}"/>
            </a:ext>
          </a:extLst>
        </xdr:cNvPr>
        <xdr:cNvSpPr txBox="1">
          <a:spLocks noChangeArrowheads="1"/>
        </xdr:cNvSpPr>
      </xdr:nvSpPr>
      <xdr:spPr bwMode="auto">
        <a:xfrm>
          <a:off x="687324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100-000044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100-000045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100-000046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100-000047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100-000048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100-000049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100-00004A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100-00004B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100-00004C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51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100-00004D000000}"/>
            </a:ext>
          </a:extLst>
        </xdr:cNvPr>
        <xdr:cNvSpPr txBox="1">
          <a:spLocks noChangeArrowheads="1"/>
        </xdr:cNvSpPr>
      </xdr:nvSpPr>
      <xdr:spPr bwMode="auto">
        <a:xfrm>
          <a:off x="687324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51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100-00004E000000}"/>
            </a:ext>
          </a:extLst>
        </xdr:cNvPr>
        <xdr:cNvSpPr txBox="1">
          <a:spLocks noChangeArrowheads="1"/>
        </xdr:cNvSpPr>
      </xdr:nvSpPr>
      <xdr:spPr bwMode="auto">
        <a:xfrm>
          <a:off x="687324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54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100-00004F000000}"/>
            </a:ext>
          </a:extLst>
        </xdr:cNvPr>
        <xdr:cNvSpPr txBox="1">
          <a:spLocks noChangeArrowheads="1"/>
        </xdr:cNvSpPr>
      </xdr:nvSpPr>
      <xdr:spPr bwMode="auto">
        <a:xfrm>
          <a:off x="687324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54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100-000050000000}"/>
            </a:ext>
          </a:extLst>
        </xdr:cNvPr>
        <xdr:cNvSpPr txBox="1">
          <a:spLocks noChangeArrowheads="1"/>
        </xdr:cNvSpPr>
      </xdr:nvSpPr>
      <xdr:spPr bwMode="auto">
        <a:xfrm>
          <a:off x="687324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100-000051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100-000052000000}"/>
            </a:ext>
          </a:extLst>
        </xdr:cNvPr>
        <xdr:cNvSpPr txBox="1">
          <a:spLocks noChangeArrowheads="1"/>
        </xdr:cNvSpPr>
      </xdr:nvSpPr>
      <xdr:spPr bwMode="auto">
        <a:xfrm>
          <a:off x="687324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100-000053000000}"/>
            </a:ext>
          </a:extLst>
        </xdr:cNvPr>
        <xdr:cNvSpPr txBox="1">
          <a:spLocks noChangeArrowheads="1"/>
        </xdr:cNvSpPr>
      </xdr:nvSpPr>
      <xdr:spPr bwMode="auto">
        <a:xfrm>
          <a:off x="687324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656166</xdr:colOff>
      <xdr:row>25</xdr:row>
      <xdr:rowOff>10583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100-000054000000}"/>
            </a:ext>
          </a:extLst>
        </xdr:cNvPr>
        <xdr:cNvSpPr txBox="1">
          <a:spLocks noChangeArrowheads="1"/>
        </xdr:cNvSpPr>
      </xdr:nvSpPr>
      <xdr:spPr bwMode="auto">
        <a:xfrm>
          <a:off x="5624406" y="458258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31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100-000055000000}"/>
            </a:ext>
          </a:extLst>
        </xdr:cNvPr>
        <xdr:cNvSpPr txBox="1">
          <a:spLocks noChangeArrowheads="1"/>
        </xdr:cNvSpPr>
      </xdr:nvSpPr>
      <xdr:spPr bwMode="auto">
        <a:xfrm>
          <a:off x="687324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100-000056000000}"/>
            </a:ext>
          </a:extLst>
        </xdr:cNvPr>
        <xdr:cNvSpPr txBox="1">
          <a:spLocks noChangeArrowheads="1"/>
        </xdr:cNvSpPr>
      </xdr:nvSpPr>
      <xdr:spPr bwMode="auto">
        <a:xfrm>
          <a:off x="687324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100-000057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100-000058000000}"/>
            </a:ext>
          </a:extLst>
        </xdr:cNvPr>
        <xdr:cNvSpPr txBox="1">
          <a:spLocks noChangeArrowheads="1"/>
        </xdr:cNvSpPr>
      </xdr:nvSpPr>
      <xdr:spPr bwMode="auto">
        <a:xfrm>
          <a:off x="687324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100-000059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100-00005A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100-00005B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100-00005C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100-00005D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100-00005E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100-00005F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100-000060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100-000061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100-000062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100-000063000000}"/>
            </a:ext>
          </a:extLst>
        </xdr:cNvPr>
        <xdr:cNvSpPr txBox="1">
          <a:spLocks noChangeArrowheads="1"/>
        </xdr:cNvSpPr>
      </xdr:nvSpPr>
      <xdr:spPr bwMode="auto">
        <a:xfrm>
          <a:off x="687324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33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100-000064000000}"/>
            </a:ext>
          </a:extLst>
        </xdr:cNvPr>
        <xdr:cNvSpPr txBox="1">
          <a:spLocks noChangeArrowheads="1"/>
        </xdr:cNvSpPr>
      </xdr:nvSpPr>
      <xdr:spPr bwMode="auto">
        <a:xfrm>
          <a:off x="687324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52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100-000065000000}"/>
            </a:ext>
          </a:extLst>
        </xdr:cNvPr>
        <xdr:cNvSpPr txBox="1">
          <a:spLocks noChangeArrowheads="1"/>
        </xdr:cNvSpPr>
      </xdr:nvSpPr>
      <xdr:spPr bwMode="auto">
        <a:xfrm>
          <a:off x="687324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52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100-000066000000}"/>
            </a:ext>
          </a:extLst>
        </xdr:cNvPr>
        <xdr:cNvSpPr txBox="1">
          <a:spLocks noChangeArrowheads="1"/>
        </xdr:cNvSpPr>
      </xdr:nvSpPr>
      <xdr:spPr bwMode="auto">
        <a:xfrm>
          <a:off x="687324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100-000067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100-000068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100-000069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100-00006A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100-00006B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100-00006C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100-00006D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100-00006E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100-00006F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100-000070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100-000071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100-000072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100-000073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100-000074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100-000075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100-000076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100-00007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100-000078000000}"/>
            </a:ext>
          </a:extLst>
        </xdr:cNvPr>
        <xdr:cNvSpPr txBox="1">
          <a:spLocks noChangeArrowheads="1"/>
        </xdr:cNvSpPr>
      </xdr:nvSpPr>
      <xdr:spPr bwMode="auto">
        <a:xfrm>
          <a:off x="1421130" y="12146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100-00007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100-00007A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100-00007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100-00007C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100-00007D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100-00007E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100-00007F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100-000080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100-000081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100-000082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100-000083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100-000084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100-000085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100-00008600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100-000087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100-000088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100-000089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100-00008A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100-00008B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100-00008C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100-00008D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100-00008E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100-00008F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100-000090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100-000091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100-000092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100-000093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100-000094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100-000095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100-000096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100-00009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100-000098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100-00009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100-00009A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100-00009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100-00009C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100-00009D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100-00009E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100-00009F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100-0000A0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100-0000A1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100-0000A2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100-0000A3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100-0000A4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100-0000A5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100-0000A6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100-0000A700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100-0000A8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100-0000A9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100-0000AA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100-0000AB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100-0000AC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100-0000AD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100-0000AE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100-0000AF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100-0000B0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100-0000B1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100-0000B2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100-0000B3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100-0000B4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100-0000B5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100-0000B6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100-0000B7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100-0000B8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100-0000B9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100-0000B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100-0000B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100-0000BC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100-0000BD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100-0000BE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100-0000BF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100-0000C0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100-0000C1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100-0000C2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100-0000C3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100-0000C4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100-0000C5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100-0000C6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100-0000C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100-0000C800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100-0000C9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100-0000CA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100-0000CB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100-0000CC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100-0000CD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100-0000CE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100-0000CF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100-0000D0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100-0000D1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100-0000D2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100-0000D3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100-0000D4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100-0000D5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100-0000D6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100-0000D7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100-0000D8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100-0000D9000000}"/>
            </a:ext>
          </a:extLst>
        </xdr:cNvPr>
        <xdr:cNvSpPr txBox="1">
          <a:spLocks noChangeArrowheads="1"/>
        </xdr:cNvSpPr>
      </xdr:nvSpPr>
      <xdr:spPr bwMode="auto">
        <a:xfrm>
          <a:off x="1249680" y="13167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100-0000DA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100-0000D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100-0000DC000000}"/>
            </a:ext>
          </a:extLst>
        </xdr:cNvPr>
        <xdr:cNvSpPr txBox="1">
          <a:spLocks noChangeArrowheads="1"/>
        </xdr:cNvSpPr>
      </xdr:nvSpPr>
      <xdr:spPr bwMode="auto">
        <a:xfrm>
          <a:off x="1421130" y="12146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100-0000DD000000}"/>
            </a:ext>
          </a:extLst>
        </xdr:cNvPr>
        <xdr:cNvSpPr txBox="1">
          <a:spLocks noChangeArrowheads="1"/>
        </xdr:cNvSpPr>
      </xdr:nvSpPr>
      <xdr:spPr bwMode="auto">
        <a:xfrm>
          <a:off x="2093595" y="342730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100-0000DE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100-0000DF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100-0000E0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100-0000E1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100-0000E2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100-0000E3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100-0000E4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100-0000E5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100-0000E6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100-0000E7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100-0000E8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100-0000E9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100-0000EA00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100-0000EB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100-0000EC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100-0000ED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100-0000EE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100-0000EF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100-0000F0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100-0000F1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100-0000F2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100-0000F3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100-0000F4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100-0000F5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100-0000F6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100-0000F7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100-0000F8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100-0000F9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100-0000F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100-0000F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100-0000FC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100-0000FD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40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100-0000FE000000}"/>
            </a:ext>
          </a:extLst>
        </xdr:cNvPr>
        <xdr:cNvSpPr txBox="1">
          <a:spLocks noChangeArrowheads="1"/>
        </xdr:cNvSpPr>
      </xdr:nvSpPr>
      <xdr:spPr bwMode="auto">
        <a:xfrm>
          <a:off x="1253066" y="7378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100-0000FF000000}"/>
            </a:ext>
          </a:extLst>
        </xdr:cNvPr>
        <xdr:cNvSpPr txBox="1">
          <a:spLocks noChangeArrowheads="1"/>
        </xdr:cNvSpPr>
      </xdr:nvSpPr>
      <xdr:spPr bwMode="auto">
        <a:xfrm>
          <a:off x="1249680" y="7378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100-00000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100-00000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100-00000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100-00000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100-00000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100-00000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100-00000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100-00000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100-00000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100-00000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100-00000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100-00000B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100-00000C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100-00000D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100-00000E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100-00000F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100-000010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100-000011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100-000012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100-000013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100-000014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100-00001501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100-00001601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100-000017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100-000018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100-00001901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2" name="Text Box 8">
          <a:extLst>
            <a:ext uri="{FF2B5EF4-FFF2-40B4-BE49-F238E27FC236}">
              <a16:creationId xmlns:a16="http://schemas.microsoft.com/office/drawing/2014/main" id="{00000000-0008-0000-2100-00001A01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100-00001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19</xdr:row>
      <xdr:rowOff>31750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100-00001C010000}"/>
            </a:ext>
          </a:extLst>
        </xdr:cNvPr>
        <xdr:cNvSpPr txBox="1">
          <a:spLocks noChangeArrowheads="1"/>
        </xdr:cNvSpPr>
      </xdr:nvSpPr>
      <xdr:spPr bwMode="auto">
        <a:xfrm>
          <a:off x="1292013" y="350647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41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100-00001D010000}"/>
            </a:ext>
          </a:extLst>
        </xdr:cNvPr>
        <xdr:cNvSpPr txBox="1">
          <a:spLocks noChangeArrowheads="1"/>
        </xdr:cNvSpPr>
      </xdr:nvSpPr>
      <xdr:spPr bwMode="auto">
        <a:xfrm>
          <a:off x="1885104" y="752983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664633</xdr:colOff>
      <xdr:row>55</xdr:row>
      <xdr:rowOff>21167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100-00001E010000}"/>
            </a:ext>
          </a:extLst>
        </xdr:cNvPr>
        <xdr:cNvSpPr txBox="1">
          <a:spLocks noChangeArrowheads="1"/>
        </xdr:cNvSpPr>
      </xdr:nvSpPr>
      <xdr:spPr bwMode="auto">
        <a:xfrm>
          <a:off x="3125893" y="1007956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00000000-0008-0000-2100-00001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8" name="Text Box 2">
          <a:extLst>
            <a:ext uri="{FF2B5EF4-FFF2-40B4-BE49-F238E27FC236}">
              <a16:creationId xmlns:a16="http://schemas.microsoft.com/office/drawing/2014/main" id="{00000000-0008-0000-2100-00002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9" name="Text Box 3">
          <a:extLst>
            <a:ext uri="{FF2B5EF4-FFF2-40B4-BE49-F238E27FC236}">
              <a16:creationId xmlns:a16="http://schemas.microsoft.com/office/drawing/2014/main" id="{00000000-0008-0000-2100-00002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0" name="Text Box 4">
          <a:extLst>
            <a:ext uri="{FF2B5EF4-FFF2-40B4-BE49-F238E27FC236}">
              <a16:creationId xmlns:a16="http://schemas.microsoft.com/office/drawing/2014/main" id="{00000000-0008-0000-2100-00002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1" name="Text Box 5">
          <a:extLst>
            <a:ext uri="{FF2B5EF4-FFF2-40B4-BE49-F238E27FC236}">
              <a16:creationId xmlns:a16="http://schemas.microsoft.com/office/drawing/2014/main" id="{00000000-0008-0000-2100-00002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2" name="Text Box 6">
          <a:extLst>
            <a:ext uri="{FF2B5EF4-FFF2-40B4-BE49-F238E27FC236}">
              <a16:creationId xmlns:a16="http://schemas.microsoft.com/office/drawing/2014/main" id="{00000000-0008-0000-2100-00002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3" name="Text Box 8">
          <a:extLst>
            <a:ext uri="{FF2B5EF4-FFF2-40B4-BE49-F238E27FC236}">
              <a16:creationId xmlns:a16="http://schemas.microsoft.com/office/drawing/2014/main" id="{00000000-0008-0000-2100-00002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4" name="Text Box 9">
          <a:extLst>
            <a:ext uri="{FF2B5EF4-FFF2-40B4-BE49-F238E27FC236}">
              <a16:creationId xmlns:a16="http://schemas.microsoft.com/office/drawing/2014/main" id="{00000000-0008-0000-2100-00002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5" name="Text Box 10">
          <a:extLst>
            <a:ext uri="{FF2B5EF4-FFF2-40B4-BE49-F238E27FC236}">
              <a16:creationId xmlns:a16="http://schemas.microsoft.com/office/drawing/2014/main" id="{00000000-0008-0000-2100-00002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95249</xdr:colOff>
      <xdr:row>55</xdr:row>
      <xdr:rowOff>0</xdr:rowOff>
    </xdr:from>
    <xdr:ext cx="114300" cy="28575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00000000-0008-0000-2100-000028010000}"/>
            </a:ext>
          </a:extLst>
        </xdr:cNvPr>
        <xdr:cNvSpPr txBox="1">
          <a:spLocks noChangeArrowheads="1"/>
        </xdr:cNvSpPr>
      </xdr:nvSpPr>
      <xdr:spPr bwMode="auto">
        <a:xfrm>
          <a:off x="1344929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58</xdr:row>
      <xdr:rowOff>127000</xdr:rowOff>
    </xdr:from>
    <xdr:ext cx="114300" cy="285750"/>
    <xdr:sp macro="" textlink="">
      <xdr:nvSpPr>
        <xdr:cNvPr id="297" name="Text Box 2">
          <a:extLst>
            <a:ext uri="{FF2B5EF4-FFF2-40B4-BE49-F238E27FC236}">
              <a16:creationId xmlns:a16="http://schemas.microsoft.com/office/drawing/2014/main" id="{00000000-0008-0000-2100-000029010000}"/>
            </a:ext>
          </a:extLst>
        </xdr:cNvPr>
        <xdr:cNvSpPr txBox="1">
          <a:spLocks noChangeArrowheads="1"/>
        </xdr:cNvSpPr>
      </xdr:nvSpPr>
      <xdr:spPr bwMode="auto">
        <a:xfrm>
          <a:off x="1871980" y="10734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98" name="Text Box 8">
          <a:extLst>
            <a:ext uri="{FF2B5EF4-FFF2-40B4-BE49-F238E27FC236}">
              <a16:creationId xmlns:a16="http://schemas.microsoft.com/office/drawing/2014/main" id="{00000000-0008-0000-2100-00002A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99" name="Text Box 13">
          <a:extLst>
            <a:ext uri="{FF2B5EF4-FFF2-40B4-BE49-F238E27FC236}">
              <a16:creationId xmlns:a16="http://schemas.microsoft.com/office/drawing/2014/main" id="{00000000-0008-0000-2100-00002B01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0" name="Text Box 8">
          <a:extLst>
            <a:ext uri="{FF2B5EF4-FFF2-40B4-BE49-F238E27FC236}">
              <a16:creationId xmlns:a16="http://schemas.microsoft.com/office/drawing/2014/main" id="{00000000-0008-0000-2100-00002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1" name="Text Box 8">
          <a:extLst>
            <a:ext uri="{FF2B5EF4-FFF2-40B4-BE49-F238E27FC236}">
              <a16:creationId xmlns:a16="http://schemas.microsoft.com/office/drawing/2014/main" id="{00000000-0008-0000-2100-00002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00000000-0008-0000-2100-00002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00000000-0008-0000-2100-00002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00000000-0008-0000-2100-00003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5" name="Text Box 4">
          <a:extLst>
            <a:ext uri="{FF2B5EF4-FFF2-40B4-BE49-F238E27FC236}">
              <a16:creationId xmlns:a16="http://schemas.microsoft.com/office/drawing/2014/main" id="{00000000-0008-0000-2100-00003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6" name="Text Box 5">
          <a:extLst>
            <a:ext uri="{FF2B5EF4-FFF2-40B4-BE49-F238E27FC236}">
              <a16:creationId xmlns:a16="http://schemas.microsoft.com/office/drawing/2014/main" id="{00000000-0008-0000-2100-00003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7" name="Text Box 6">
          <a:extLst>
            <a:ext uri="{FF2B5EF4-FFF2-40B4-BE49-F238E27FC236}">
              <a16:creationId xmlns:a16="http://schemas.microsoft.com/office/drawing/2014/main" id="{00000000-0008-0000-2100-00003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8" name="Text Box 8">
          <a:extLst>
            <a:ext uri="{FF2B5EF4-FFF2-40B4-BE49-F238E27FC236}">
              <a16:creationId xmlns:a16="http://schemas.microsoft.com/office/drawing/2014/main" id="{00000000-0008-0000-2100-00003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9" name="Text Box 9">
          <a:extLst>
            <a:ext uri="{FF2B5EF4-FFF2-40B4-BE49-F238E27FC236}">
              <a16:creationId xmlns:a16="http://schemas.microsoft.com/office/drawing/2014/main" id="{00000000-0008-0000-2100-00003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0" name="Text Box 10">
          <a:extLst>
            <a:ext uri="{FF2B5EF4-FFF2-40B4-BE49-F238E27FC236}">
              <a16:creationId xmlns:a16="http://schemas.microsoft.com/office/drawing/2014/main" id="{00000000-0008-0000-2100-00003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00000000-0008-0000-2100-00003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2" name="Text Box 2">
          <a:extLst>
            <a:ext uri="{FF2B5EF4-FFF2-40B4-BE49-F238E27FC236}">
              <a16:creationId xmlns:a16="http://schemas.microsoft.com/office/drawing/2014/main" id="{00000000-0008-0000-2100-00003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3" name="Text Box 8">
          <a:extLst>
            <a:ext uri="{FF2B5EF4-FFF2-40B4-BE49-F238E27FC236}">
              <a16:creationId xmlns:a16="http://schemas.microsoft.com/office/drawing/2014/main" id="{00000000-0008-0000-2100-00003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00000000-0008-0000-2100-00003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5" name="Text Box 2">
          <a:extLst>
            <a:ext uri="{FF2B5EF4-FFF2-40B4-BE49-F238E27FC236}">
              <a16:creationId xmlns:a16="http://schemas.microsoft.com/office/drawing/2014/main" id="{00000000-0008-0000-2100-00003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6" name="Text Box 3">
          <a:extLst>
            <a:ext uri="{FF2B5EF4-FFF2-40B4-BE49-F238E27FC236}">
              <a16:creationId xmlns:a16="http://schemas.microsoft.com/office/drawing/2014/main" id="{00000000-0008-0000-2100-00003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7" name="Text Box 4">
          <a:extLst>
            <a:ext uri="{FF2B5EF4-FFF2-40B4-BE49-F238E27FC236}">
              <a16:creationId xmlns:a16="http://schemas.microsoft.com/office/drawing/2014/main" id="{00000000-0008-0000-2100-00003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00000000-0008-0000-2100-00003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9" name="Text Box 6">
          <a:extLst>
            <a:ext uri="{FF2B5EF4-FFF2-40B4-BE49-F238E27FC236}">
              <a16:creationId xmlns:a16="http://schemas.microsoft.com/office/drawing/2014/main" id="{00000000-0008-0000-2100-00003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0" name="Text Box 8">
          <a:extLst>
            <a:ext uri="{FF2B5EF4-FFF2-40B4-BE49-F238E27FC236}">
              <a16:creationId xmlns:a16="http://schemas.microsoft.com/office/drawing/2014/main" id="{00000000-0008-0000-2100-00004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1" name="Text Box 9">
          <a:extLst>
            <a:ext uri="{FF2B5EF4-FFF2-40B4-BE49-F238E27FC236}">
              <a16:creationId xmlns:a16="http://schemas.microsoft.com/office/drawing/2014/main" id="{00000000-0008-0000-2100-00004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2" name="Text Box 10">
          <a:extLst>
            <a:ext uri="{FF2B5EF4-FFF2-40B4-BE49-F238E27FC236}">
              <a16:creationId xmlns:a16="http://schemas.microsoft.com/office/drawing/2014/main" id="{00000000-0008-0000-2100-00004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00000000-0008-0000-2100-00004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00000000-0008-0000-2100-00004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5" name="Text Box 8">
          <a:extLst>
            <a:ext uri="{FF2B5EF4-FFF2-40B4-BE49-F238E27FC236}">
              <a16:creationId xmlns:a16="http://schemas.microsoft.com/office/drawing/2014/main" id="{00000000-0008-0000-2100-00004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6" name="Text Box 8">
          <a:extLst>
            <a:ext uri="{FF2B5EF4-FFF2-40B4-BE49-F238E27FC236}">
              <a16:creationId xmlns:a16="http://schemas.microsoft.com/office/drawing/2014/main" id="{00000000-0008-0000-2100-00004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00000000-0008-0000-2100-00004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00000000-0008-0000-2100-00004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9" name="Text Box 3">
          <a:extLst>
            <a:ext uri="{FF2B5EF4-FFF2-40B4-BE49-F238E27FC236}">
              <a16:creationId xmlns:a16="http://schemas.microsoft.com/office/drawing/2014/main" id="{00000000-0008-0000-2100-00004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0" name="Text Box 4">
          <a:extLst>
            <a:ext uri="{FF2B5EF4-FFF2-40B4-BE49-F238E27FC236}">
              <a16:creationId xmlns:a16="http://schemas.microsoft.com/office/drawing/2014/main" id="{00000000-0008-0000-2100-00004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1" name="Text Box 5">
          <a:extLst>
            <a:ext uri="{FF2B5EF4-FFF2-40B4-BE49-F238E27FC236}">
              <a16:creationId xmlns:a16="http://schemas.microsoft.com/office/drawing/2014/main" id="{00000000-0008-0000-2100-00004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2" name="Text Box 6">
          <a:extLst>
            <a:ext uri="{FF2B5EF4-FFF2-40B4-BE49-F238E27FC236}">
              <a16:creationId xmlns:a16="http://schemas.microsoft.com/office/drawing/2014/main" id="{00000000-0008-0000-2100-00004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3" name="Text Box 8">
          <a:extLst>
            <a:ext uri="{FF2B5EF4-FFF2-40B4-BE49-F238E27FC236}">
              <a16:creationId xmlns:a16="http://schemas.microsoft.com/office/drawing/2014/main" id="{00000000-0008-0000-2100-00004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4" name="Text Box 9">
          <a:extLst>
            <a:ext uri="{FF2B5EF4-FFF2-40B4-BE49-F238E27FC236}">
              <a16:creationId xmlns:a16="http://schemas.microsoft.com/office/drawing/2014/main" id="{00000000-0008-0000-2100-00004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5" name="Text Box 10">
          <a:extLst>
            <a:ext uri="{FF2B5EF4-FFF2-40B4-BE49-F238E27FC236}">
              <a16:creationId xmlns:a16="http://schemas.microsoft.com/office/drawing/2014/main" id="{00000000-0008-0000-2100-00004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00000000-0008-0000-2100-00005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7" name="Text Box 2">
          <a:extLst>
            <a:ext uri="{FF2B5EF4-FFF2-40B4-BE49-F238E27FC236}">
              <a16:creationId xmlns:a16="http://schemas.microsoft.com/office/drawing/2014/main" id="{00000000-0008-0000-2100-00005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8" name="Text Box 8">
          <a:extLst>
            <a:ext uri="{FF2B5EF4-FFF2-40B4-BE49-F238E27FC236}">
              <a16:creationId xmlns:a16="http://schemas.microsoft.com/office/drawing/2014/main" id="{00000000-0008-0000-2100-00005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00000000-0008-0000-2100-00005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00000000-0008-0000-2100-00005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00000000-0008-0000-2100-00005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2" name="Text Box 4">
          <a:extLst>
            <a:ext uri="{FF2B5EF4-FFF2-40B4-BE49-F238E27FC236}">
              <a16:creationId xmlns:a16="http://schemas.microsoft.com/office/drawing/2014/main" id="{00000000-0008-0000-2100-00005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3" name="Text Box 5">
          <a:extLst>
            <a:ext uri="{FF2B5EF4-FFF2-40B4-BE49-F238E27FC236}">
              <a16:creationId xmlns:a16="http://schemas.microsoft.com/office/drawing/2014/main" id="{00000000-0008-0000-2100-00005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4" name="Text Box 6">
          <a:extLst>
            <a:ext uri="{FF2B5EF4-FFF2-40B4-BE49-F238E27FC236}">
              <a16:creationId xmlns:a16="http://schemas.microsoft.com/office/drawing/2014/main" id="{00000000-0008-0000-2100-00005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5" name="Text Box 8">
          <a:extLst>
            <a:ext uri="{FF2B5EF4-FFF2-40B4-BE49-F238E27FC236}">
              <a16:creationId xmlns:a16="http://schemas.microsoft.com/office/drawing/2014/main" id="{00000000-0008-0000-2100-00005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6" name="Text Box 9">
          <a:extLst>
            <a:ext uri="{FF2B5EF4-FFF2-40B4-BE49-F238E27FC236}">
              <a16:creationId xmlns:a16="http://schemas.microsoft.com/office/drawing/2014/main" id="{00000000-0008-0000-2100-00005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7" name="Text Box 10">
          <a:extLst>
            <a:ext uri="{FF2B5EF4-FFF2-40B4-BE49-F238E27FC236}">
              <a16:creationId xmlns:a16="http://schemas.microsoft.com/office/drawing/2014/main" id="{00000000-0008-0000-2100-00005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00000000-0008-0000-2100-00005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55</xdr:row>
      <xdr:rowOff>0</xdr:rowOff>
    </xdr:from>
    <xdr:ext cx="114300" cy="285750"/>
    <xdr:sp macro="" textlink="">
      <xdr:nvSpPr>
        <xdr:cNvPr id="349" name="Text Box 2">
          <a:extLst>
            <a:ext uri="{FF2B5EF4-FFF2-40B4-BE49-F238E27FC236}">
              <a16:creationId xmlns:a16="http://schemas.microsoft.com/office/drawing/2014/main" id="{00000000-0008-0000-2100-00005D010000}"/>
            </a:ext>
          </a:extLst>
        </xdr:cNvPr>
        <xdr:cNvSpPr txBox="1">
          <a:spLocks noChangeArrowheads="1"/>
        </xdr:cNvSpPr>
      </xdr:nvSpPr>
      <xdr:spPr bwMode="auto">
        <a:xfrm>
          <a:off x="12877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57</xdr:row>
      <xdr:rowOff>0</xdr:rowOff>
    </xdr:from>
    <xdr:ext cx="114300" cy="285750"/>
    <xdr:sp macro="" textlink="">
      <xdr:nvSpPr>
        <xdr:cNvPr id="350" name="Text Box 8">
          <a:extLst>
            <a:ext uri="{FF2B5EF4-FFF2-40B4-BE49-F238E27FC236}">
              <a16:creationId xmlns:a16="http://schemas.microsoft.com/office/drawing/2014/main" id="{00000000-0008-0000-2100-00005E010000}"/>
            </a:ext>
          </a:extLst>
        </xdr:cNvPr>
        <xdr:cNvSpPr txBox="1">
          <a:spLocks noChangeArrowheads="1"/>
        </xdr:cNvSpPr>
      </xdr:nvSpPr>
      <xdr:spPr bwMode="auto">
        <a:xfrm>
          <a:off x="43738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51" name="Text Box 8">
          <a:extLst>
            <a:ext uri="{FF2B5EF4-FFF2-40B4-BE49-F238E27FC236}">
              <a16:creationId xmlns:a16="http://schemas.microsoft.com/office/drawing/2014/main" id="{00000000-0008-0000-2100-00005F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52" name="Text Box 11">
          <a:extLst>
            <a:ext uri="{FF2B5EF4-FFF2-40B4-BE49-F238E27FC236}">
              <a16:creationId xmlns:a16="http://schemas.microsoft.com/office/drawing/2014/main" id="{00000000-0008-0000-2100-000060010000}"/>
            </a:ext>
          </a:extLst>
        </xdr:cNvPr>
        <xdr:cNvSpPr txBox="1">
          <a:spLocks noChangeArrowheads="1"/>
        </xdr:cNvSpPr>
      </xdr:nvSpPr>
      <xdr:spPr bwMode="auto">
        <a:xfrm>
          <a:off x="18745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53" name="Text Box 12">
          <a:extLst>
            <a:ext uri="{FF2B5EF4-FFF2-40B4-BE49-F238E27FC236}">
              <a16:creationId xmlns:a16="http://schemas.microsoft.com/office/drawing/2014/main" id="{00000000-0008-0000-2100-000061010000}"/>
            </a:ext>
          </a:extLst>
        </xdr:cNvPr>
        <xdr:cNvSpPr txBox="1">
          <a:spLocks noChangeArrowheads="1"/>
        </xdr:cNvSpPr>
      </xdr:nvSpPr>
      <xdr:spPr bwMode="auto">
        <a:xfrm>
          <a:off x="18745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100-000062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100-000063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100-000064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100-000065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8" name="Text Box 13">
          <a:extLst>
            <a:ext uri="{FF2B5EF4-FFF2-40B4-BE49-F238E27FC236}">
              <a16:creationId xmlns:a16="http://schemas.microsoft.com/office/drawing/2014/main" id="{00000000-0008-0000-2100-000066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9" name="Text Box 14">
          <a:extLst>
            <a:ext uri="{FF2B5EF4-FFF2-40B4-BE49-F238E27FC236}">
              <a16:creationId xmlns:a16="http://schemas.microsoft.com/office/drawing/2014/main" id="{00000000-0008-0000-2100-000067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60" name="Text Box 11">
          <a:extLst>
            <a:ext uri="{FF2B5EF4-FFF2-40B4-BE49-F238E27FC236}">
              <a16:creationId xmlns:a16="http://schemas.microsoft.com/office/drawing/2014/main" id="{00000000-0008-0000-2100-000068010000}"/>
            </a:ext>
          </a:extLst>
        </xdr:cNvPr>
        <xdr:cNvSpPr txBox="1">
          <a:spLocks noChangeArrowheads="1"/>
        </xdr:cNvSpPr>
      </xdr:nvSpPr>
      <xdr:spPr bwMode="auto">
        <a:xfrm>
          <a:off x="18745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61" name="Text Box 12">
          <a:extLst>
            <a:ext uri="{FF2B5EF4-FFF2-40B4-BE49-F238E27FC236}">
              <a16:creationId xmlns:a16="http://schemas.microsoft.com/office/drawing/2014/main" id="{00000000-0008-0000-2100-000069010000}"/>
            </a:ext>
          </a:extLst>
        </xdr:cNvPr>
        <xdr:cNvSpPr txBox="1">
          <a:spLocks noChangeArrowheads="1"/>
        </xdr:cNvSpPr>
      </xdr:nvSpPr>
      <xdr:spPr bwMode="auto">
        <a:xfrm>
          <a:off x="18745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100-00006A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100-00006B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100-00006C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100-00006D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76</xdr:row>
      <xdr:rowOff>9525</xdr:rowOff>
    </xdr:from>
    <xdr:ext cx="114300" cy="285750"/>
    <xdr:sp macro="" textlink="">
      <xdr:nvSpPr>
        <xdr:cNvPr id="366" name="Text Box 8">
          <a:extLst>
            <a:ext uri="{FF2B5EF4-FFF2-40B4-BE49-F238E27FC236}">
              <a16:creationId xmlns:a16="http://schemas.microsoft.com/office/drawing/2014/main" id="{00000000-0008-0000-2100-00006E010000}"/>
            </a:ext>
          </a:extLst>
        </xdr:cNvPr>
        <xdr:cNvSpPr txBox="1">
          <a:spLocks noChangeArrowheads="1"/>
        </xdr:cNvSpPr>
      </xdr:nvSpPr>
      <xdr:spPr bwMode="auto">
        <a:xfrm>
          <a:off x="2293620" y="1390840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67" name="Text Box 13">
          <a:extLst>
            <a:ext uri="{FF2B5EF4-FFF2-40B4-BE49-F238E27FC236}">
              <a16:creationId xmlns:a16="http://schemas.microsoft.com/office/drawing/2014/main" id="{00000000-0008-0000-2100-00006F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68" name="Text Box 11">
          <a:extLst>
            <a:ext uri="{FF2B5EF4-FFF2-40B4-BE49-F238E27FC236}">
              <a16:creationId xmlns:a16="http://schemas.microsoft.com/office/drawing/2014/main" id="{00000000-0008-0000-2100-000070010000}"/>
            </a:ext>
          </a:extLst>
        </xdr:cNvPr>
        <xdr:cNvSpPr txBox="1">
          <a:spLocks noChangeArrowheads="1"/>
        </xdr:cNvSpPr>
      </xdr:nvSpPr>
      <xdr:spPr bwMode="auto">
        <a:xfrm>
          <a:off x="249936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69" name="Text Box 12">
          <a:extLst>
            <a:ext uri="{FF2B5EF4-FFF2-40B4-BE49-F238E27FC236}">
              <a16:creationId xmlns:a16="http://schemas.microsoft.com/office/drawing/2014/main" id="{00000000-0008-0000-2100-000071010000}"/>
            </a:ext>
          </a:extLst>
        </xdr:cNvPr>
        <xdr:cNvSpPr txBox="1">
          <a:spLocks noChangeArrowheads="1"/>
        </xdr:cNvSpPr>
      </xdr:nvSpPr>
      <xdr:spPr bwMode="auto">
        <a:xfrm>
          <a:off x="249936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100-000072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100-000073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100-000074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100-000075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4" name="Text Box 13">
          <a:extLst>
            <a:ext uri="{FF2B5EF4-FFF2-40B4-BE49-F238E27FC236}">
              <a16:creationId xmlns:a16="http://schemas.microsoft.com/office/drawing/2014/main" id="{00000000-0008-0000-2100-000076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5" name="Text Box 14">
          <a:extLst>
            <a:ext uri="{FF2B5EF4-FFF2-40B4-BE49-F238E27FC236}">
              <a16:creationId xmlns:a16="http://schemas.microsoft.com/office/drawing/2014/main" id="{00000000-0008-0000-2100-000077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76" name="Text Box 11">
          <a:extLst>
            <a:ext uri="{FF2B5EF4-FFF2-40B4-BE49-F238E27FC236}">
              <a16:creationId xmlns:a16="http://schemas.microsoft.com/office/drawing/2014/main" id="{00000000-0008-0000-2100-000078010000}"/>
            </a:ext>
          </a:extLst>
        </xdr:cNvPr>
        <xdr:cNvSpPr txBox="1">
          <a:spLocks noChangeArrowheads="1"/>
        </xdr:cNvSpPr>
      </xdr:nvSpPr>
      <xdr:spPr bwMode="auto">
        <a:xfrm>
          <a:off x="249936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77" name="Text Box 12">
          <a:extLst>
            <a:ext uri="{FF2B5EF4-FFF2-40B4-BE49-F238E27FC236}">
              <a16:creationId xmlns:a16="http://schemas.microsoft.com/office/drawing/2014/main" id="{00000000-0008-0000-2100-000079010000}"/>
            </a:ext>
          </a:extLst>
        </xdr:cNvPr>
        <xdr:cNvSpPr txBox="1">
          <a:spLocks noChangeArrowheads="1"/>
        </xdr:cNvSpPr>
      </xdr:nvSpPr>
      <xdr:spPr bwMode="auto">
        <a:xfrm>
          <a:off x="249936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100-00007A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100-00007B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100-00007C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100-00007D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75</xdr:row>
      <xdr:rowOff>104775</xdr:rowOff>
    </xdr:from>
    <xdr:ext cx="114300" cy="285750"/>
    <xdr:sp macro="" textlink="">
      <xdr:nvSpPr>
        <xdr:cNvPr id="382" name="Text Box 8">
          <a:extLst>
            <a:ext uri="{FF2B5EF4-FFF2-40B4-BE49-F238E27FC236}">
              <a16:creationId xmlns:a16="http://schemas.microsoft.com/office/drawing/2014/main" id="{00000000-0008-0000-2100-00007E010000}"/>
            </a:ext>
          </a:extLst>
        </xdr:cNvPr>
        <xdr:cNvSpPr txBox="1">
          <a:spLocks noChangeArrowheads="1"/>
        </xdr:cNvSpPr>
      </xdr:nvSpPr>
      <xdr:spPr bwMode="auto">
        <a:xfrm>
          <a:off x="2927985" y="13820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83" name="Text Box 13">
          <a:extLst>
            <a:ext uri="{FF2B5EF4-FFF2-40B4-BE49-F238E27FC236}">
              <a16:creationId xmlns:a16="http://schemas.microsoft.com/office/drawing/2014/main" id="{00000000-0008-0000-2100-00007F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84" name="Text Box 11">
          <a:extLst>
            <a:ext uri="{FF2B5EF4-FFF2-40B4-BE49-F238E27FC236}">
              <a16:creationId xmlns:a16="http://schemas.microsoft.com/office/drawing/2014/main" id="{00000000-0008-0000-2100-000080010000}"/>
            </a:ext>
          </a:extLst>
        </xdr:cNvPr>
        <xdr:cNvSpPr txBox="1">
          <a:spLocks noChangeArrowheads="1"/>
        </xdr:cNvSpPr>
      </xdr:nvSpPr>
      <xdr:spPr bwMode="auto">
        <a:xfrm>
          <a:off x="312420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85" name="Text Box 12">
          <a:extLst>
            <a:ext uri="{FF2B5EF4-FFF2-40B4-BE49-F238E27FC236}">
              <a16:creationId xmlns:a16="http://schemas.microsoft.com/office/drawing/2014/main" id="{00000000-0008-0000-2100-000081010000}"/>
            </a:ext>
          </a:extLst>
        </xdr:cNvPr>
        <xdr:cNvSpPr txBox="1">
          <a:spLocks noChangeArrowheads="1"/>
        </xdr:cNvSpPr>
      </xdr:nvSpPr>
      <xdr:spPr bwMode="auto">
        <a:xfrm>
          <a:off x="312420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100-000082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100-000083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100-000084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100-000085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0" name="Text Box 13">
          <a:extLst>
            <a:ext uri="{FF2B5EF4-FFF2-40B4-BE49-F238E27FC236}">
              <a16:creationId xmlns:a16="http://schemas.microsoft.com/office/drawing/2014/main" id="{00000000-0008-0000-2100-000086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1" name="Text Box 14">
          <a:extLst>
            <a:ext uri="{FF2B5EF4-FFF2-40B4-BE49-F238E27FC236}">
              <a16:creationId xmlns:a16="http://schemas.microsoft.com/office/drawing/2014/main" id="{00000000-0008-0000-2100-000087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92" name="Text Box 11">
          <a:extLst>
            <a:ext uri="{FF2B5EF4-FFF2-40B4-BE49-F238E27FC236}">
              <a16:creationId xmlns:a16="http://schemas.microsoft.com/office/drawing/2014/main" id="{00000000-0008-0000-2100-000088010000}"/>
            </a:ext>
          </a:extLst>
        </xdr:cNvPr>
        <xdr:cNvSpPr txBox="1">
          <a:spLocks noChangeArrowheads="1"/>
        </xdr:cNvSpPr>
      </xdr:nvSpPr>
      <xdr:spPr bwMode="auto">
        <a:xfrm>
          <a:off x="312420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93" name="Text Box 12">
          <a:extLst>
            <a:ext uri="{FF2B5EF4-FFF2-40B4-BE49-F238E27FC236}">
              <a16:creationId xmlns:a16="http://schemas.microsoft.com/office/drawing/2014/main" id="{00000000-0008-0000-2100-000089010000}"/>
            </a:ext>
          </a:extLst>
        </xdr:cNvPr>
        <xdr:cNvSpPr txBox="1">
          <a:spLocks noChangeArrowheads="1"/>
        </xdr:cNvSpPr>
      </xdr:nvSpPr>
      <xdr:spPr bwMode="auto">
        <a:xfrm>
          <a:off x="312420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100-00008A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100-00008B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100-00008C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100-00008D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8" name="Text Box 13">
          <a:extLst>
            <a:ext uri="{FF2B5EF4-FFF2-40B4-BE49-F238E27FC236}">
              <a16:creationId xmlns:a16="http://schemas.microsoft.com/office/drawing/2014/main" id="{00000000-0008-0000-2100-00008E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399" name="Text Box 11">
          <a:extLst>
            <a:ext uri="{FF2B5EF4-FFF2-40B4-BE49-F238E27FC236}">
              <a16:creationId xmlns:a16="http://schemas.microsoft.com/office/drawing/2014/main" id="{00000000-0008-0000-2100-00008F010000}"/>
            </a:ext>
          </a:extLst>
        </xdr:cNvPr>
        <xdr:cNvSpPr txBox="1">
          <a:spLocks noChangeArrowheads="1"/>
        </xdr:cNvSpPr>
      </xdr:nvSpPr>
      <xdr:spPr bwMode="auto">
        <a:xfrm>
          <a:off x="374904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00" name="Text Box 12">
          <a:extLst>
            <a:ext uri="{FF2B5EF4-FFF2-40B4-BE49-F238E27FC236}">
              <a16:creationId xmlns:a16="http://schemas.microsoft.com/office/drawing/2014/main" id="{00000000-0008-0000-2100-000090010000}"/>
            </a:ext>
          </a:extLst>
        </xdr:cNvPr>
        <xdr:cNvSpPr txBox="1">
          <a:spLocks noChangeArrowheads="1"/>
        </xdr:cNvSpPr>
      </xdr:nvSpPr>
      <xdr:spPr bwMode="auto">
        <a:xfrm>
          <a:off x="374904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100-000091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100-000092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100-000093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100-000094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5" name="Text Box 13">
          <a:extLst>
            <a:ext uri="{FF2B5EF4-FFF2-40B4-BE49-F238E27FC236}">
              <a16:creationId xmlns:a16="http://schemas.microsoft.com/office/drawing/2014/main" id="{00000000-0008-0000-2100-000095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6" name="Text Box 14">
          <a:extLst>
            <a:ext uri="{FF2B5EF4-FFF2-40B4-BE49-F238E27FC236}">
              <a16:creationId xmlns:a16="http://schemas.microsoft.com/office/drawing/2014/main" id="{00000000-0008-0000-2100-000096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07" name="Text Box 11">
          <a:extLst>
            <a:ext uri="{FF2B5EF4-FFF2-40B4-BE49-F238E27FC236}">
              <a16:creationId xmlns:a16="http://schemas.microsoft.com/office/drawing/2014/main" id="{00000000-0008-0000-2100-000097010000}"/>
            </a:ext>
          </a:extLst>
        </xdr:cNvPr>
        <xdr:cNvSpPr txBox="1">
          <a:spLocks noChangeArrowheads="1"/>
        </xdr:cNvSpPr>
      </xdr:nvSpPr>
      <xdr:spPr bwMode="auto">
        <a:xfrm>
          <a:off x="374904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08" name="Text Box 12">
          <a:extLst>
            <a:ext uri="{FF2B5EF4-FFF2-40B4-BE49-F238E27FC236}">
              <a16:creationId xmlns:a16="http://schemas.microsoft.com/office/drawing/2014/main" id="{00000000-0008-0000-2100-000098010000}"/>
            </a:ext>
          </a:extLst>
        </xdr:cNvPr>
        <xdr:cNvSpPr txBox="1">
          <a:spLocks noChangeArrowheads="1"/>
        </xdr:cNvSpPr>
      </xdr:nvSpPr>
      <xdr:spPr bwMode="auto">
        <a:xfrm>
          <a:off x="374904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100-000099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100-00009A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100-00009B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100-00009C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75</xdr:row>
      <xdr:rowOff>104775</xdr:rowOff>
    </xdr:from>
    <xdr:ext cx="114300" cy="285750"/>
    <xdr:sp macro="" textlink="">
      <xdr:nvSpPr>
        <xdr:cNvPr id="413" name="Text Box 8">
          <a:extLst>
            <a:ext uri="{FF2B5EF4-FFF2-40B4-BE49-F238E27FC236}">
              <a16:creationId xmlns:a16="http://schemas.microsoft.com/office/drawing/2014/main" id="{00000000-0008-0000-2100-00009D010000}"/>
            </a:ext>
          </a:extLst>
        </xdr:cNvPr>
        <xdr:cNvSpPr txBox="1">
          <a:spLocks noChangeArrowheads="1"/>
        </xdr:cNvSpPr>
      </xdr:nvSpPr>
      <xdr:spPr bwMode="auto">
        <a:xfrm>
          <a:off x="4177665" y="13820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14" name="Text Box 13">
          <a:extLst>
            <a:ext uri="{FF2B5EF4-FFF2-40B4-BE49-F238E27FC236}">
              <a16:creationId xmlns:a16="http://schemas.microsoft.com/office/drawing/2014/main" id="{00000000-0008-0000-2100-00009E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15" name="Text Box 11">
          <a:extLst>
            <a:ext uri="{FF2B5EF4-FFF2-40B4-BE49-F238E27FC236}">
              <a16:creationId xmlns:a16="http://schemas.microsoft.com/office/drawing/2014/main" id="{00000000-0008-0000-2100-00009F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16" name="Text Box 12">
          <a:extLst>
            <a:ext uri="{FF2B5EF4-FFF2-40B4-BE49-F238E27FC236}">
              <a16:creationId xmlns:a16="http://schemas.microsoft.com/office/drawing/2014/main" id="{00000000-0008-0000-2100-0000A0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100-0000A1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100-0000A2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100-0000A3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100-0000A4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1" name="Text Box 13">
          <a:extLst>
            <a:ext uri="{FF2B5EF4-FFF2-40B4-BE49-F238E27FC236}">
              <a16:creationId xmlns:a16="http://schemas.microsoft.com/office/drawing/2014/main" id="{00000000-0008-0000-2100-0000A5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2" name="Text Box 14">
          <a:extLst>
            <a:ext uri="{FF2B5EF4-FFF2-40B4-BE49-F238E27FC236}">
              <a16:creationId xmlns:a16="http://schemas.microsoft.com/office/drawing/2014/main" id="{00000000-0008-0000-2100-0000A6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23" name="Text Box 11">
          <a:extLst>
            <a:ext uri="{FF2B5EF4-FFF2-40B4-BE49-F238E27FC236}">
              <a16:creationId xmlns:a16="http://schemas.microsoft.com/office/drawing/2014/main" id="{00000000-0008-0000-2100-0000A7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24" name="Text Box 12">
          <a:extLst>
            <a:ext uri="{FF2B5EF4-FFF2-40B4-BE49-F238E27FC236}">
              <a16:creationId xmlns:a16="http://schemas.microsoft.com/office/drawing/2014/main" id="{00000000-0008-0000-2100-0000A8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100-0000A9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100-0000AA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100-0000AB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100-0000AC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104775</xdr:rowOff>
    </xdr:from>
    <xdr:ext cx="114300" cy="285750"/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2100-0000AD010000}"/>
            </a:ext>
          </a:extLst>
        </xdr:cNvPr>
        <xdr:cNvSpPr txBox="1">
          <a:spLocks noChangeArrowheads="1"/>
        </xdr:cNvSpPr>
      </xdr:nvSpPr>
      <xdr:spPr bwMode="auto">
        <a:xfrm>
          <a:off x="4373880" y="13820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0" name="Text Box 13">
          <a:extLst>
            <a:ext uri="{FF2B5EF4-FFF2-40B4-BE49-F238E27FC236}">
              <a16:creationId xmlns:a16="http://schemas.microsoft.com/office/drawing/2014/main" id="{00000000-0008-0000-2100-0000AE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31" name="Text Box 11">
          <a:extLst>
            <a:ext uri="{FF2B5EF4-FFF2-40B4-BE49-F238E27FC236}">
              <a16:creationId xmlns:a16="http://schemas.microsoft.com/office/drawing/2014/main" id="{00000000-0008-0000-2100-0000AF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32" name="Text Box 12">
          <a:extLst>
            <a:ext uri="{FF2B5EF4-FFF2-40B4-BE49-F238E27FC236}">
              <a16:creationId xmlns:a16="http://schemas.microsoft.com/office/drawing/2014/main" id="{00000000-0008-0000-2100-0000B0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100-0000B1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100-0000B2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100-0000B3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100-0000B4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7" name="Text Box 13">
          <a:extLst>
            <a:ext uri="{FF2B5EF4-FFF2-40B4-BE49-F238E27FC236}">
              <a16:creationId xmlns:a16="http://schemas.microsoft.com/office/drawing/2014/main" id="{00000000-0008-0000-2100-0000B5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8" name="Text Box 14">
          <a:extLst>
            <a:ext uri="{FF2B5EF4-FFF2-40B4-BE49-F238E27FC236}">
              <a16:creationId xmlns:a16="http://schemas.microsoft.com/office/drawing/2014/main" id="{00000000-0008-0000-2100-0000B6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39" name="Text Box 11">
          <a:extLst>
            <a:ext uri="{FF2B5EF4-FFF2-40B4-BE49-F238E27FC236}">
              <a16:creationId xmlns:a16="http://schemas.microsoft.com/office/drawing/2014/main" id="{00000000-0008-0000-2100-0000B7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40" name="Text Box 12">
          <a:extLst>
            <a:ext uri="{FF2B5EF4-FFF2-40B4-BE49-F238E27FC236}">
              <a16:creationId xmlns:a16="http://schemas.microsoft.com/office/drawing/2014/main" id="{00000000-0008-0000-2100-0000B8010000}"/>
            </a:ext>
          </a:extLst>
        </xdr:cNvPr>
        <xdr:cNvSpPr txBox="1">
          <a:spLocks noChangeArrowheads="1"/>
        </xdr:cNvSpPr>
      </xdr:nvSpPr>
      <xdr:spPr bwMode="auto">
        <a:xfrm>
          <a:off x="43738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100-0000B9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100-0000BA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100-0000BB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75</xdr:row>
      <xdr:rowOff>21166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100-0000BC010000}"/>
            </a:ext>
          </a:extLst>
        </xdr:cNvPr>
        <xdr:cNvSpPr txBox="1">
          <a:spLocks noChangeArrowheads="1"/>
        </xdr:cNvSpPr>
      </xdr:nvSpPr>
      <xdr:spPr bwMode="auto">
        <a:xfrm>
          <a:off x="4374304" y="137371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45" name="Text Box 13">
          <a:extLst>
            <a:ext uri="{FF2B5EF4-FFF2-40B4-BE49-F238E27FC236}">
              <a16:creationId xmlns:a16="http://schemas.microsoft.com/office/drawing/2014/main" id="{00000000-0008-0000-2100-0000BD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46" name="Text Box 11">
          <a:extLst>
            <a:ext uri="{FF2B5EF4-FFF2-40B4-BE49-F238E27FC236}">
              <a16:creationId xmlns:a16="http://schemas.microsoft.com/office/drawing/2014/main" id="{00000000-0008-0000-2100-0000BE010000}"/>
            </a:ext>
          </a:extLst>
        </xdr:cNvPr>
        <xdr:cNvSpPr txBox="1">
          <a:spLocks noChangeArrowheads="1"/>
        </xdr:cNvSpPr>
      </xdr:nvSpPr>
      <xdr:spPr bwMode="auto">
        <a:xfrm>
          <a:off x="49987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47" name="Text Box 12">
          <a:extLst>
            <a:ext uri="{FF2B5EF4-FFF2-40B4-BE49-F238E27FC236}">
              <a16:creationId xmlns:a16="http://schemas.microsoft.com/office/drawing/2014/main" id="{00000000-0008-0000-2100-0000BF010000}"/>
            </a:ext>
          </a:extLst>
        </xdr:cNvPr>
        <xdr:cNvSpPr txBox="1">
          <a:spLocks noChangeArrowheads="1"/>
        </xdr:cNvSpPr>
      </xdr:nvSpPr>
      <xdr:spPr bwMode="auto">
        <a:xfrm>
          <a:off x="49987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100-0000C0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100-0000C1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100-0000C2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100-0000C3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2" name="Text Box 13">
          <a:extLst>
            <a:ext uri="{FF2B5EF4-FFF2-40B4-BE49-F238E27FC236}">
              <a16:creationId xmlns:a16="http://schemas.microsoft.com/office/drawing/2014/main" id="{00000000-0008-0000-2100-0000C4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3" name="Text Box 14">
          <a:extLst>
            <a:ext uri="{FF2B5EF4-FFF2-40B4-BE49-F238E27FC236}">
              <a16:creationId xmlns:a16="http://schemas.microsoft.com/office/drawing/2014/main" id="{00000000-0008-0000-2100-0000C5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54" name="Text Box 11">
          <a:extLst>
            <a:ext uri="{FF2B5EF4-FFF2-40B4-BE49-F238E27FC236}">
              <a16:creationId xmlns:a16="http://schemas.microsoft.com/office/drawing/2014/main" id="{00000000-0008-0000-2100-0000C6010000}"/>
            </a:ext>
          </a:extLst>
        </xdr:cNvPr>
        <xdr:cNvSpPr txBox="1">
          <a:spLocks noChangeArrowheads="1"/>
        </xdr:cNvSpPr>
      </xdr:nvSpPr>
      <xdr:spPr bwMode="auto">
        <a:xfrm>
          <a:off x="49987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55" name="Text Box 12">
          <a:extLst>
            <a:ext uri="{FF2B5EF4-FFF2-40B4-BE49-F238E27FC236}">
              <a16:creationId xmlns:a16="http://schemas.microsoft.com/office/drawing/2014/main" id="{00000000-0008-0000-2100-0000C7010000}"/>
            </a:ext>
          </a:extLst>
        </xdr:cNvPr>
        <xdr:cNvSpPr txBox="1">
          <a:spLocks noChangeArrowheads="1"/>
        </xdr:cNvSpPr>
      </xdr:nvSpPr>
      <xdr:spPr bwMode="auto">
        <a:xfrm>
          <a:off x="499872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100-0000C8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100-0000C9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100-0000CA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100-0000CB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76</xdr:row>
      <xdr:rowOff>115358</xdr:rowOff>
    </xdr:from>
    <xdr:ext cx="114300" cy="285750"/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2100-0000CC010000}"/>
            </a:ext>
          </a:extLst>
        </xdr:cNvPr>
        <xdr:cNvSpPr txBox="1">
          <a:spLocks noChangeArrowheads="1"/>
        </xdr:cNvSpPr>
      </xdr:nvSpPr>
      <xdr:spPr bwMode="auto">
        <a:xfrm>
          <a:off x="5490845" y="1401423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62</xdr:row>
      <xdr:rowOff>179917</xdr:rowOff>
    </xdr:from>
    <xdr:ext cx="114300" cy="285750"/>
    <xdr:sp macro="" textlink="">
      <xdr:nvSpPr>
        <xdr:cNvPr id="461" name="Text Box 13">
          <a:extLst>
            <a:ext uri="{FF2B5EF4-FFF2-40B4-BE49-F238E27FC236}">
              <a16:creationId xmlns:a16="http://schemas.microsoft.com/office/drawing/2014/main" id="{00000000-0008-0000-2100-0000CD010000}"/>
            </a:ext>
          </a:extLst>
        </xdr:cNvPr>
        <xdr:cNvSpPr txBox="1">
          <a:spLocks noChangeArrowheads="1"/>
        </xdr:cNvSpPr>
      </xdr:nvSpPr>
      <xdr:spPr bwMode="auto">
        <a:xfrm>
          <a:off x="6873240" y="1151847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2" name="Text Box 13">
          <a:extLst>
            <a:ext uri="{FF2B5EF4-FFF2-40B4-BE49-F238E27FC236}">
              <a16:creationId xmlns:a16="http://schemas.microsoft.com/office/drawing/2014/main" id="{00000000-0008-0000-2100-0000CE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3" name="Text Box 14">
          <a:extLst>
            <a:ext uri="{FF2B5EF4-FFF2-40B4-BE49-F238E27FC236}">
              <a16:creationId xmlns:a16="http://schemas.microsoft.com/office/drawing/2014/main" id="{00000000-0008-0000-2100-0000CF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100-0000D0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100-0000D1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100-0000D2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100-0000D3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100-0000D4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100-0000D501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0" name="Text Box 8">
          <a:extLst>
            <a:ext uri="{FF2B5EF4-FFF2-40B4-BE49-F238E27FC236}">
              <a16:creationId xmlns:a16="http://schemas.microsoft.com/office/drawing/2014/main" id="{00000000-0008-0000-2100-0000D6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1" name="Text Box 8">
          <a:extLst>
            <a:ext uri="{FF2B5EF4-FFF2-40B4-BE49-F238E27FC236}">
              <a16:creationId xmlns:a16="http://schemas.microsoft.com/office/drawing/2014/main" id="{00000000-0008-0000-2100-0000D7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100-0000D8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100-0000D9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00000000-0008-0000-2100-0000D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5" name="Text Box 2">
          <a:extLst>
            <a:ext uri="{FF2B5EF4-FFF2-40B4-BE49-F238E27FC236}">
              <a16:creationId xmlns:a16="http://schemas.microsoft.com/office/drawing/2014/main" id="{00000000-0008-0000-2100-0000D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6" name="Text Box 3">
          <a:extLst>
            <a:ext uri="{FF2B5EF4-FFF2-40B4-BE49-F238E27FC236}">
              <a16:creationId xmlns:a16="http://schemas.microsoft.com/office/drawing/2014/main" id="{00000000-0008-0000-2100-0000D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7" name="Text Box 4">
          <a:extLst>
            <a:ext uri="{FF2B5EF4-FFF2-40B4-BE49-F238E27FC236}">
              <a16:creationId xmlns:a16="http://schemas.microsoft.com/office/drawing/2014/main" id="{00000000-0008-0000-2100-0000D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8" name="Text Box 5">
          <a:extLst>
            <a:ext uri="{FF2B5EF4-FFF2-40B4-BE49-F238E27FC236}">
              <a16:creationId xmlns:a16="http://schemas.microsoft.com/office/drawing/2014/main" id="{00000000-0008-0000-2100-0000DE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00000000-0008-0000-2100-0000D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0" name="Text Box 8">
          <a:extLst>
            <a:ext uri="{FF2B5EF4-FFF2-40B4-BE49-F238E27FC236}">
              <a16:creationId xmlns:a16="http://schemas.microsoft.com/office/drawing/2014/main" id="{00000000-0008-0000-2100-0000E0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1" name="Text Box 9">
          <a:extLst>
            <a:ext uri="{FF2B5EF4-FFF2-40B4-BE49-F238E27FC236}">
              <a16:creationId xmlns:a16="http://schemas.microsoft.com/office/drawing/2014/main" id="{00000000-0008-0000-2100-0000E1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2" name="Text Box 10">
          <a:extLst>
            <a:ext uri="{FF2B5EF4-FFF2-40B4-BE49-F238E27FC236}">
              <a16:creationId xmlns:a16="http://schemas.microsoft.com/office/drawing/2014/main" id="{00000000-0008-0000-2100-0000E2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00000000-0008-0000-2100-0000E3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4" name="Text Box 2">
          <a:extLst>
            <a:ext uri="{FF2B5EF4-FFF2-40B4-BE49-F238E27FC236}">
              <a16:creationId xmlns:a16="http://schemas.microsoft.com/office/drawing/2014/main" id="{00000000-0008-0000-2100-0000E4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85" name="Text Box 8">
          <a:extLst>
            <a:ext uri="{FF2B5EF4-FFF2-40B4-BE49-F238E27FC236}">
              <a16:creationId xmlns:a16="http://schemas.microsoft.com/office/drawing/2014/main" id="{00000000-0008-0000-2100-0000E5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0000000-0008-0000-2100-0000E6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2100-0000E7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00000000-0008-0000-2100-0000E8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00000000-0008-0000-2100-0000E9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0" name="Text Box 5">
          <a:extLst>
            <a:ext uri="{FF2B5EF4-FFF2-40B4-BE49-F238E27FC236}">
              <a16:creationId xmlns:a16="http://schemas.microsoft.com/office/drawing/2014/main" id="{00000000-0008-0000-2100-0000E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1" name="Text Box 6">
          <a:extLst>
            <a:ext uri="{FF2B5EF4-FFF2-40B4-BE49-F238E27FC236}">
              <a16:creationId xmlns:a16="http://schemas.microsoft.com/office/drawing/2014/main" id="{00000000-0008-0000-2100-0000E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2100-0000E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3" name="Text Box 9">
          <a:extLst>
            <a:ext uri="{FF2B5EF4-FFF2-40B4-BE49-F238E27FC236}">
              <a16:creationId xmlns:a16="http://schemas.microsoft.com/office/drawing/2014/main" id="{00000000-0008-0000-2100-0000E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4" name="Text Box 10">
          <a:extLst>
            <a:ext uri="{FF2B5EF4-FFF2-40B4-BE49-F238E27FC236}">
              <a16:creationId xmlns:a16="http://schemas.microsoft.com/office/drawing/2014/main" id="{00000000-0008-0000-2100-0000EE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2100-0000E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2100-0000F0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97" name="Text Box 8">
          <a:extLst>
            <a:ext uri="{FF2B5EF4-FFF2-40B4-BE49-F238E27FC236}">
              <a16:creationId xmlns:a16="http://schemas.microsoft.com/office/drawing/2014/main" id="{00000000-0008-0000-2100-0000F1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98" name="Text Box 8">
          <a:extLst>
            <a:ext uri="{FF2B5EF4-FFF2-40B4-BE49-F238E27FC236}">
              <a16:creationId xmlns:a16="http://schemas.microsoft.com/office/drawing/2014/main" id="{00000000-0008-0000-2100-0000F2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00000000-0008-0000-2100-0000F3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0" name="Text Box 2">
          <a:extLst>
            <a:ext uri="{FF2B5EF4-FFF2-40B4-BE49-F238E27FC236}">
              <a16:creationId xmlns:a16="http://schemas.microsoft.com/office/drawing/2014/main" id="{00000000-0008-0000-2100-0000F4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1" name="Text Box 3">
          <a:extLst>
            <a:ext uri="{FF2B5EF4-FFF2-40B4-BE49-F238E27FC236}">
              <a16:creationId xmlns:a16="http://schemas.microsoft.com/office/drawing/2014/main" id="{00000000-0008-0000-2100-0000F5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2" name="Text Box 4">
          <a:extLst>
            <a:ext uri="{FF2B5EF4-FFF2-40B4-BE49-F238E27FC236}">
              <a16:creationId xmlns:a16="http://schemas.microsoft.com/office/drawing/2014/main" id="{00000000-0008-0000-2100-0000F6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3" name="Text Box 5">
          <a:extLst>
            <a:ext uri="{FF2B5EF4-FFF2-40B4-BE49-F238E27FC236}">
              <a16:creationId xmlns:a16="http://schemas.microsoft.com/office/drawing/2014/main" id="{00000000-0008-0000-2100-0000F7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4" name="Text Box 6">
          <a:extLst>
            <a:ext uri="{FF2B5EF4-FFF2-40B4-BE49-F238E27FC236}">
              <a16:creationId xmlns:a16="http://schemas.microsoft.com/office/drawing/2014/main" id="{00000000-0008-0000-2100-0000F8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5" name="Text Box 8">
          <a:extLst>
            <a:ext uri="{FF2B5EF4-FFF2-40B4-BE49-F238E27FC236}">
              <a16:creationId xmlns:a16="http://schemas.microsoft.com/office/drawing/2014/main" id="{00000000-0008-0000-2100-0000F9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6" name="Text Box 9">
          <a:extLst>
            <a:ext uri="{FF2B5EF4-FFF2-40B4-BE49-F238E27FC236}">
              <a16:creationId xmlns:a16="http://schemas.microsoft.com/office/drawing/2014/main" id="{00000000-0008-0000-2100-0000F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7" name="Text Box 10">
          <a:extLst>
            <a:ext uri="{FF2B5EF4-FFF2-40B4-BE49-F238E27FC236}">
              <a16:creationId xmlns:a16="http://schemas.microsoft.com/office/drawing/2014/main" id="{00000000-0008-0000-2100-0000F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00000000-0008-0000-2100-0000F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9" name="Text Box 2">
          <a:extLst>
            <a:ext uri="{FF2B5EF4-FFF2-40B4-BE49-F238E27FC236}">
              <a16:creationId xmlns:a16="http://schemas.microsoft.com/office/drawing/2014/main" id="{00000000-0008-0000-2100-0000F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510" name="Text Box 8">
          <a:extLst>
            <a:ext uri="{FF2B5EF4-FFF2-40B4-BE49-F238E27FC236}">
              <a16:creationId xmlns:a16="http://schemas.microsoft.com/office/drawing/2014/main" id="{00000000-0008-0000-2100-0000FE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00000000-0008-0000-2100-0000F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2" name="Text Box 2">
          <a:extLst>
            <a:ext uri="{FF2B5EF4-FFF2-40B4-BE49-F238E27FC236}">
              <a16:creationId xmlns:a16="http://schemas.microsoft.com/office/drawing/2014/main" id="{00000000-0008-0000-2100-000000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3" name="Text Box 3">
          <a:extLst>
            <a:ext uri="{FF2B5EF4-FFF2-40B4-BE49-F238E27FC236}">
              <a16:creationId xmlns:a16="http://schemas.microsoft.com/office/drawing/2014/main" id="{00000000-0008-0000-2100-000001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4" name="Text Box 4">
          <a:extLst>
            <a:ext uri="{FF2B5EF4-FFF2-40B4-BE49-F238E27FC236}">
              <a16:creationId xmlns:a16="http://schemas.microsoft.com/office/drawing/2014/main" id="{00000000-0008-0000-2100-000002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5" name="Text Box 5">
          <a:extLst>
            <a:ext uri="{FF2B5EF4-FFF2-40B4-BE49-F238E27FC236}">
              <a16:creationId xmlns:a16="http://schemas.microsoft.com/office/drawing/2014/main" id="{00000000-0008-0000-2100-000003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6" name="Text Box 6">
          <a:extLst>
            <a:ext uri="{FF2B5EF4-FFF2-40B4-BE49-F238E27FC236}">
              <a16:creationId xmlns:a16="http://schemas.microsoft.com/office/drawing/2014/main" id="{00000000-0008-0000-2100-000004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7" name="Text Box 8">
          <a:extLst>
            <a:ext uri="{FF2B5EF4-FFF2-40B4-BE49-F238E27FC236}">
              <a16:creationId xmlns:a16="http://schemas.microsoft.com/office/drawing/2014/main" id="{00000000-0008-0000-2100-000005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8" name="Text Box 9">
          <a:extLst>
            <a:ext uri="{FF2B5EF4-FFF2-40B4-BE49-F238E27FC236}">
              <a16:creationId xmlns:a16="http://schemas.microsoft.com/office/drawing/2014/main" id="{00000000-0008-0000-2100-000006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9" name="Text Box 10">
          <a:extLst>
            <a:ext uri="{FF2B5EF4-FFF2-40B4-BE49-F238E27FC236}">
              <a16:creationId xmlns:a16="http://schemas.microsoft.com/office/drawing/2014/main" id="{00000000-0008-0000-2100-000007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2053166</xdr:colOff>
      <xdr:row>60</xdr:row>
      <xdr:rowOff>42333</xdr:rowOff>
    </xdr:from>
    <xdr:ext cx="114300" cy="28575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00000000-0008-0000-2100-000008020000}"/>
            </a:ext>
          </a:extLst>
        </xdr:cNvPr>
        <xdr:cNvSpPr txBox="1">
          <a:spLocks noChangeArrowheads="1"/>
        </xdr:cNvSpPr>
      </xdr:nvSpPr>
      <xdr:spPr bwMode="auto">
        <a:xfrm>
          <a:off x="1253066" y="110151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00000000-0008-0000-2100-00000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2" name="Text Box 2">
          <a:extLst>
            <a:ext uri="{FF2B5EF4-FFF2-40B4-BE49-F238E27FC236}">
              <a16:creationId xmlns:a16="http://schemas.microsoft.com/office/drawing/2014/main" id="{00000000-0008-0000-2100-00000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3" name="Text Box 3">
          <a:extLst>
            <a:ext uri="{FF2B5EF4-FFF2-40B4-BE49-F238E27FC236}">
              <a16:creationId xmlns:a16="http://schemas.microsoft.com/office/drawing/2014/main" id="{00000000-0008-0000-2100-00000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4" name="Text Box 4">
          <a:extLst>
            <a:ext uri="{FF2B5EF4-FFF2-40B4-BE49-F238E27FC236}">
              <a16:creationId xmlns:a16="http://schemas.microsoft.com/office/drawing/2014/main" id="{00000000-0008-0000-2100-00000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5" name="Text Box 5">
          <a:extLst>
            <a:ext uri="{FF2B5EF4-FFF2-40B4-BE49-F238E27FC236}">
              <a16:creationId xmlns:a16="http://schemas.microsoft.com/office/drawing/2014/main" id="{00000000-0008-0000-2100-00000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6" name="Text Box 6">
          <a:extLst>
            <a:ext uri="{FF2B5EF4-FFF2-40B4-BE49-F238E27FC236}">
              <a16:creationId xmlns:a16="http://schemas.microsoft.com/office/drawing/2014/main" id="{00000000-0008-0000-2100-00000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7" name="Text Box 8">
          <a:extLst>
            <a:ext uri="{FF2B5EF4-FFF2-40B4-BE49-F238E27FC236}">
              <a16:creationId xmlns:a16="http://schemas.microsoft.com/office/drawing/2014/main" id="{00000000-0008-0000-2100-00000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8" name="Text Box 9">
          <a:extLst>
            <a:ext uri="{FF2B5EF4-FFF2-40B4-BE49-F238E27FC236}">
              <a16:creationId xmlns:a16="http://schemas.microsoft.com/office/drawing/2014/main" id="{00000000-0008-0000-2100-00001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9" name="Text Box 10">
          <a:extLst>
            <a:ext uri="{FF2B5EF4-FFF2-40B4-BE49-F238E27FC236}">
              <a16:creationId xmlns:a16="http://schemas.microsoft.com/office/drawing/2014/main" id="{00000000-0008-0000-2100-00001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00000000-0008-0000-2100-00001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1" name="Text Box 2">
          <a:extLst>
            <a:ext uri="{FF2B5EF4-FFF2-40B4-BE49-F238E27FC236}">
              <a16:creationId xmlns:a16="http://schemas.microsoft.com/office/drawing/2014/main" id="{00000000-0008-0000-2100-00001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100-00001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100-00001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4" name="Text Box 3">
          <a:extLst>
            <a:ext uri="{FF2B5EF4-FFF2-40B4-BE49-F238E27FC236}">
              <a16:creationId xmlns:a16="http://schemas.microsoft.com/office/drawing/2014/main" id="{00000000-0008-0000-2100-00001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5" name="Text Box 4">
          <a:extLst>
            <a:ext uri="{FF2B5EF4-FFF2-40B4-BE49-F238E27FC236}">
              <a16:creationId xmlns:a16="http://schemas.microsoft.com/office/drawing/2014/main" id="{00000000-0008-0000-2100-00001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6" name="Text Box 5">
          <a:extLst>
            <a:ext uri="{FF2B5EF4-FFF2-40B4-BE49-F238E27FC236}">
              <a16:creationId xmlns:a16="http://schemas.microsoft.com/office/drawing/2014/main" id="{00000000-0008-0000-2100-00001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7" name="Text Box 6">
          <a:extLst>
            <a:ext uri="{FF2B5EF4-FFF2-40B4-BE49-F238E27FC236}">
              <a16:creationId xmlns:a16="http://schemas.microsoft.com/office/drawing/2014/main" id="{00000000-0008-0000-2100-00001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8" name="Text Box 8">
          <a:extLst>
            <a:ext uri="{FF2B5EF4-FFF2-40B4-BE49-F238E27FC236}">
              <a16:creationId xmlns:a16="http://schemas.microsoft.com/office/drawing/2014/main" id="{00000000-0008-0000-2100-00001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9" name="Text Box 9">
          <a:extLst>
            <a:ext uri="{FF2B5EF4-FFF2-40B4-BE49-F238E27FC236}">
              <a16:creationId xmlns:a16="http://schemas.microsoft.com/office/drawing/2014/main" id="{00000000-0008-0000-2100-00001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0" name="Text Box 10">
          <a:extLst>
            <a:ext uri="{FF2B5EF4-FFF2-40B4-BE49-F238E27FC236}">
              <a16:creationId xmlns:a16="http://schemas.microsoft.com/office/drawing/2014/main" id="{00000000-0008-0000-2100-00001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00000000-0008-0000-2100-00001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2" name="Text Box 2">
          <a:extLst>
            <a:ext uri="{FF2B5EF4-FFF2-40B4-BE49-F238E27FC236}">
              <a16:creationId xmlns:a16="http://schemas.microsoft.com/office/drawing/2014/main" id="{00000000-0008-0000-2100-00001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43" name="Text Box 8">
          <a:extLst>
            <a:ext uri="{FF2B5EF4-FFF2-40B4-BE49-F238E27FC236}">
              <a16:creationId xmlns:a16="http://schemas.microsoft.com/office/drawing/2014/main" id="{00000000-0008-0000-2100-00001F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44" name="Text Box 8">
          <a:extLst>
            <a:ext uri="{FF2B5EF4-FFF2-40B4-BE49-F238E27FC236}">
              <a16:creationId xmlns:a16="http://schemas.microsoft.com/office/drawing/2014/main" id="{00000000-0008-0000-2100-000020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00000000-0008-0000-2100-00002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6" name="Text Box 2">
          <a:extLst>
            <a:ext uri="{FF2B5EF4-FFF2-40B4-BE49-F238E27FC236}">
              <a16:creationId xmlns:a16="http://schemas.microsoft.com/office/drawing/2014/main" id="{00000000-0008-0000-2100-00002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7" name="Text Box 3">
          <a:extLst>
            <a:ext uri="{FF2B5EF4-FFF2-40B4-BE49-F238E27FC236}">
              <a16:creationId xmlns:a16="http://schemas.microsoft.com/office/drawing/2014/main" id="{00000000-0008-0000-2100-00002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8" name="Text Box 4">
          <a:extLst>
            <a:ext uri="{FF2B5EF4-FFF2-40B4-BE49-F238E27FC236}">
              <a16:creationId xmlns:a16="http://schemas.microsoft.com/office/drawing/2014/main" id="{00000000-0008-0000-2100-00002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9" name="Text Box 5">
          <a:extLst>
            <a:ext uri="{FF2B5EF4-FFF2-40B4-BE49-F238E27FC236}">
              <a16:creationId xmlns:a16="http://schemas.microsoft.com/office/drawing/2014/main" id="{00000000-0008-0000-2100-00002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0" name="Text Box 6">
          <a:extLst>
            <a:ext uri="{FF2B5EF4-FFF2-40B4-BE49-F238E27FC236}">
              <a16:creationId xmlns:a16="http://schemas.microsoft.com/office/drawing/2014/main" id="{00000000-0008-0000-2100-00002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1" name="Text Box 8">
          <a:extLst>
            <a:ext uri="{FF2B5EF4-FFF2-40B4-BE49-F238E27FC236}">
              <a16:creationId xmlns:a16="http://schemas.microsoft.com/office/drawing/2014/main" id="{00000000-0008-0000-2100-00002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2" name="Text Box 9">
          <a:extLst>
            <a:ext uri="{FF2B5EF4-FFF2-40B4-BE49-F238E27FC236}">
              <a16:creationId xmlns:a16="http://schemas.microsoft.com/office/drawing/2014/main" id="{00000000-0008-0000-2100-00002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3" name="Text Box 10">
          <a:extLst>
            <a:ext uri="{FF2B5EF4-FFF2-40B4-BE49-F238E27FC236}">
              <a16:creationId xmlns:a16="http://schemas.microsoft.com/office/drawing/2014/main" id="{00000000-0008-0000-2100-00002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00000000-0008-0000-2100-00002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5" name="Text Box 2">
          <a:extLst>
            <a:ext uri="{FF2B5EF4-FFF2-40B4-BE49-F238E27FC236}">
              <a16:creationId xmlns:a16="http://schemas.microsoft.com/office/drawing/2014/main" id="{00000000-0008-0000-2100-00002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56" name="Text Box 8">
          <a:extLst>
            <a:ext uri="{FF2B5EF4-FFF2-40B4-BE49-F238E27FC236}">
              <a16:creationId xmlns:a16="http://schemas.microsoft.com/office/drawing/2014/main" id="{00000000-0008-0000-2100-00002C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00000000-0008-0000-2100-00002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8" name="Text Box 2">
          <a:extLst>
            <a:ext uri="{FF2B5EF4-FFF2-40B4-BE49-F238E27FC236}">
              <a16:creationId xmlns:a16="http://schemas.microsoft.com/office/drawing/2014/main" id="{00000000-0008-0000-2100-00002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9" name="Text Box 3">
          <a:extLst>
            <a:ext uri="{FF2B5EF4-FFF2-40B4-BE49-F238E27FC236}">
              <a16:creationId xmlns:a16="http://schemas.microsoft.com/office/drawing/2014/main" id="{00000000-0008-0000-2100-00002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0" name="Text Box 4">
          <a:extLst>
            <a:ext uri="{FF2B5EF4-FFF2-40B4-BE49-F238E27FC236}">
              <a16:creationId xmlns:a16="http://schemas.microsoft.com/office/drawing/2014/main" id="{00000000-0008-0000-2100-00003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1" name="Text Box 5">
          <a:extLst>
            <a:ext uri="{FF2B5EF4-FFF2-40B4-BE49-F238E27FC236}">
              <a16:creationId xmlns:a16="http://schemas.microsoft.com/office/drawing/2014/main" id="{00000000-0008-0000-2100-00003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2" name="Text Box 6">
          <a:extLst>
            <a:ext uri="{FF2B5EF4-FFF2-40B4-BE49-F238E27FC236}">
              <a16:creationId xmlns:a16="http://schemas.microsoft.com/office/drawing/2014/main" id="{00000000-0008-0000-2100-00003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3" name="Text Box 8">
          <a:extLst>
            <a:ext uri="{FF2B5EF4-FFF2-40B4-BE49-F238E27FC236}">
              <a16:creationId xmlns:a16="http://schemas.microsoft.com/office/drawing/2014/main" id="{00000000-0008-0000-2100-00003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4" name="Text Box 9">
          <a:extLst>
            <a:ext uri="{FF2B5EF4-FFF2-40B4-BE49-F238E27FC236}">
              <a16:creationId xmlns:a16="http://schemas.microsoft.com/office/drawing/2014/main" id="{00000000-0008-0000-2100-00003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5" name="Text Box 10">
          <a:extLst>
            <a:ext uri="{FF2B5EF4-FFF2-40B4-BE49-F238E27FC236}">
              <a16:creationId xmlns:a16="http://schemas.microsoft.com/office/drawing/2014/main" id="{00000000-0008-0000-2100-00003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00000000-0008-0000-2100-00003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7" name="Text Box 2">
          <a:extLst>
            <a:ext uri="{FF2B5EF4-FFF2-40B4-BE49-F238E27FC236}">
              <a16:creationId xmlns:a16="http://schemas.microsoft.com/office/drawing/2014/main" id="{00000000-0008-0000-2100-00003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68" name="Text Box 8">
          <a:extLst>
            <a:ext uri="{FF2B5EF4-FFF2-40B4-BE49-F238E27FC236}">
              <a16:creationId xmlns:a16="http://schemas.microsoft.com/office/drawing/2014/main" id="{00000000-0008-0000-2100-000038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69" name="Text Box 8">
          <a:extLst>
            <a:ext uri="{FF2B5EF4-FFF2-40B4-BE49-F238E27FC236}">
              <a16:creationId xmlns:a16="http://schemas.microsoft.com/office/drawing/2014/main" id="{00000000-0008-0000-2100-000039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00000000-0008-0000-2100-00003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1" name="Text Box 2">
          <a:extLst>
            <a:ext uri="{FF2B5EF4-FFF2-40B4-BE49-F238E27FC236}">
              <a16:creationId xmlns:a16="http://schemas.microsoft.com/office/drawing/2014/main" id="{00000000-0008-0000-2100-00003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2" name="Text Box 3">
          <a:extLst>
            <a:ext uri="{FF2B5EF4-FFF2-40B4-BE49-F238E27FC236}">
              <a16:creationId xmlns:a16="http://schemas.microsoft.com/office/drawing/2014/main" id="{00000000-0008-0000-2100-00003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3" name="Text Box 4">
          <a:extLst>
            <a:ext uri="{FF2B5EF4-FFF2-40B4-BE49-F238E27FC236}">
              <a16:creationId xmlns:a16="http://schemas.microsoft.com/office/drawing/2014/main" id="{00000000-0008-0000-2100-00003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4" name="Text Box 5">
          <a:extLst>
            <a:ext uri="{FF2B5EF4-FFF2-40B4-BE49-F238E27FC236}">
              <a16:creationId xmlns:a16="http://schemas.microsoft.com/office/drawing/2014/main" id="{00000000-0008-0000-2100-00003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5" name="Text Box 6">
          <a:extLst>
            <a:ext uri="{FF2B5EF4-FFF2-40B4-BE49-F238E27FC236}">
              <a16:creationId xmlns:a16="http://schemas.microsoft.com/office/drawing/2014/main" id="{00000000-0008-0000-2100-00003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6" name="Text Box 8">
          <a:extLst>
            <a:ext uri="{FF2B5EF4-FFF2-40B4-BE49-F238E27FC236}">
              <a16:creationId xmlns:a16="http://schemas.microsoft.com/office/drawing/2014/main" id="{00000000-0008-0000-2100-00004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7" name="Text Box 9">
          <a:extLst>
            <a:ext uri="{FF2B5EF4-FFF2-40B4-BE49-F238E27FC236}">
              <a16:creationId xmlns:a16="http://schemas.microsoft.com/office/drawing/2014/main" id="{00000000-0008-0000-2100-00004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8" name="Text Box 10">
          <a:extLst>
            <a:ext uri="{FF2B5EF4-FFF2-40B4-BE49-F238E27FC236}">
              <a16:creationId xmlns:a16="http://schemas.microsoft.com/office/drawing/2014/main" id="{00000000-0008-0000-2100-00004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00000000-0008-0000-2100-00004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0" name="Text Box 2">
          <a:extLst>
            <a:ext uri="{FF2B5EF4-FFF2-40B4-BE49-F238E27FC236}">
              <a16:creationId xmlns:a16="http://schemas.microsoft.com/office/drawing/2014/main" id="{00000000-0008-0000-2100-00004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81" name="Text Box 8">
          <a:extLst>
            <a:ext uri="{FF2B5EF4-FFF2-40B4-BE49-F238E27FC236}">
              <a16:creationId xmlns:a16="http://schemas.microsoft.com/office/drawing/2014/main" id="{00000000-0008-0000-2100-000045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00000000-0008-0000-2100-00004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3" name="Text Box 2">
          <a:extLst>
            <a:ext uri="{FF2B5EF4-FFF2-40B4-BE49-F238E27FC236}">
              <a16:creationId xmlns:a16="http://schemas.microsoft.com/office/drawing/2014/main" id="{00000000-0008-0000-2100-00004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4" name="Text Box 3">
          <a:extLst>
            <a:ext uri="{FF2B5EF4-FFF2-40B4-BE49-F238E27FC236}">
              <a16:creationId xmlns:a16="http://schemas.microsoft.com/office/drawing/2014/main" id="{00000000-0008-0000-2100-00004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5" name="Text Box 4">
          <a:extLst>
            <a:ext uri="{FF2B5EF4-FFF2-40B4-BE49-F238E27FC236}">
              <a16:creationId xmlns:a16="http://schemas.microsoft.com/office/drawing/2014/main" id="{00000000-0008-0000-2100-00004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6" name="Text Box 5">
          <a:extLst>
            <a:ext uri="{FF2B5EF4-FFF2-40B4-BE49-F238E27FC236}">
              <a16:creationId xmlns:a16="http://schemas.microsoft.com/office/drawing/2014/main" id="{00000000-0008-0000-2100-00004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7" name="Text Box 6">
          <a:extLst>
            <a:ext uri="{FF2B5EF4-FFF2-40B4-BE49-F238E27FC236}">
              <a16:creationId xmlns:a16="http://schemas.microsoft.com/office/drawing/2014/main" id="{00000000-0008-0000-2100-00004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8" name="Text Box 8">
          <a:extLst>
            <a:ext uri="{FF2B5EF4-FFF2-40B4-BE49-F238E27FC236}">
              <a16:creationId xmlns:a16="http://schemas.microsoft.com/office/drawing/2014/main" id="{00000000-0008-0000-2100-00004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9" name="Text Box 9">
          <a:extLst>
            <a:ext uri="{FF2B5EF4-FFF2-40B4-BE49-F238E27FC236}">
              <a16:creationId xmlns:a16="http://schemas.microsoft.com/office/drawing/2014/main" id="{00000000-0008-0000-2100-00004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90" name="Text Box 10">
          <a:extLst>
            <a:ext uri="{FF2B5EF4-FFF2-40B4-BE49-F238E27FC236}">
              <a16:creationId xmlns:a16="http://schemas.microsoft.com/office/drawing/2014/main" id="{00000000-0008-0000-2100-00004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74083</xdr:colOff>
      <xdr:row>46</xdr:row>
      <xdr:rowOff>31749</xdr:rowOff>
    </xdr:from>
    <xdr:ext cx="114300" cy="28575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00000000-0008-0000-2100-00004F020000}"/>
            </a:ext>
          </a:extLst>
        </xdr:cNvPr>
        <xdr:cNvSpPr txBox="1">
          <a:spLocks noChangeArrowheads="1"/>
        </xdr:cNvSpPr>
      </xdr:nvSpPr>
      <xdr:spPr bwMode="auto">
        <a:xfrm>
          <a:off x="1323763" y="8444229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00000000-0008-0000-2100-00005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3" name="Text Box 2">
          <a:extLst>
            <a:ext uri="{FF2B5EF4-FFF2-40B4-BE49-F238E27FC236}">
              <a16:creationId xmlns:a16="http://schemas.microsoft.com/office/drawing/2014/main" id="{00000000-0008-0000-2100-00005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4" name="Text Box 3">
          <a:extLst>
            <a:ext uri="{FF2B5EF4-FFF2-40B4-BE49-F238E27FC236}">
              <a16:creationId xmlns:a16="http://schemas.microsoft.com/office/drawing/2014/main" id="{00000000-0008-0000-2100-00005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5" name="Text Box 4">
          <a:extLst>
            <a:ext uri="{FF2B5EF4-FFF2-40B4-BE49-F238E27FC236}">
              <a16:creationId xmlns:a16="http://schemas.microsoft.com/office/drawing/2014/main" id="{00000000-0008-0000-2100-00005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6" name="Text Box 5">
          <a:extLst>
            <a:ext uri="{FF2B5EF4-FFF2-40B4-BE49-F238E27FC236}">
              <a16:creationId xmlns:a16="http://schemas.microsoft.com/office/drawing/2014/main" id="{00000000-0008-0000-2100-00005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7" name="Text Box 6">
          <a:extLst>
            <a:ext uri="{FF2B5EF4-FFF2-40B4-BE49-F238E27FC236}">
              <a16:creationId xmlns:a16="http://schemas.microsoft.com/office/drawing/2014/main" id="{00000000-0008-0000-2100-00005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8" name="Text Box 8">
          <a:extLst>
            <a:ext uri="{FF2B5EF4-FFF2-40B4-BE49-F238E27FC236}">
              <a16:creationId xmlns:a16="http://schemas.microsoft.com/office/drawing/2014/main" id="{00000000-0008-0000-2100-00005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9" name="Text Box 9">
          <a:extLst>
            <a:ext uri="{FF2B5EF4-FFF2-40B4-BE49-F238E27FC236}">
              <a16:creationId xmlns:a16="http://schemas.microsoft.com/office/drawing/2014/main" id="{00000000-0008-0000-2100-00005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0" name="Text Box 10">
          <a:extLst>
            <a:ext uri="{FF2B5EF4-FFF2-40B4-BE49-F238E27FC236}">
              <a16:creationId xmlns:a16="http://schemas.microsoft.com/office/drawing/2014/main" id="{00000000-0008-0000-2100-00005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00000000-0008-0000-2100-00005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2" name="Text Box 2">
          <a:extLst>
            <a:ext uri="{FF2B5EF4-FFF2-40B4-BE49-F238E27FC236}">
              <a16:creationId xmlns:a16="http://schemas.microsoft.com/office/drawing/2014/main" id="{00000000-0008-0000-2100-00005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100-00005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100-00005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5" name="Text Box 3">
          <a:extLst>
            <a:ext uri="{FF2B5EF4-FFF2-40B4-BE49-F238E27FC236}">
              <a16:creationId xmlns:a16="http://schemas.microsoft.com/office/drawing/2014/main" id="{00000000-0008-0000-2100-00005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6" name="Text Box 4">
          <a:extLst>
            <a:ext uri="{FF2B5EF4-FFF2-40B4-BE49-F238E27FC236}">
              <a16:creationId xmlns:a16="http://schemas.microsoft.com/office/drawing/2014/main" id="{00000000-0008-0000-2100-00005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7" name="Text Box 5">
          <a:extLst>
            <a:ext uri="{FF2B5EF4-FFF2-40B4-BE49-F238E27FC236}">
              <a16:creationId xmlns:a16="http://schemas.microsoft.com/office/drawing/2014/main" id="{00000000-0008-0000-2100-00005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8" name="Text Box 6">
          <a:extLst>
            <a:ext uri="{FF2B5EF4-FFF2-40B4-BE49-F238E27FC236}">
              <a16:creationId xmlns:a16="http://schemas.microsoft.com/office/drawing/2014/main" id="{00000000-0008-0000-2100-00006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9" name="Text Box 8">
          <a:extLst>
            <a:ext uri="{FF2B5EF4-FFF2-40B4-BE49-F238E27FC236}">
              <a16:creationId xmlns:a16="http://schemas.microsoft.com/office/drawing/2014/main" id="{00000000-0008-0000-2100-00006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0" name="Text Box 9">
          <a:extLst>
            <a:ext uri="{FF2B5EF4-FFF2-40B4-BE49-F238E27FC236}">
              <a16:creationId xmlns:a16="http://schemas.microsoft.com/office/drawing/2014/main" id="{00000000-0008-0000-2100-00006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1" name="Text Box 10">
          <a:extLst>
            <a:ext uri="{FF2B5EF4-FFF2-40B4-BE49-F238E27FC236}">
              <a16:creationId xmlns:a16="http://schemas.microsoft.com/office/drawing/2014/main" id="{00000000-0008-0000-2100-00006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00000000-0008-0000-2100-00006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3" name="Text Box 2">
          <a:extLst>
            <a:ext uri="{FF2B5EF4-FFF2-40B4-BE49-F238E27FC236}">
              <a16:creationId xmlns:a16="http://schemas.microsoft.com/office/drawing/2014/main" id="{00000000-0008-0000-2100-00006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4" name="Text Box 8">
          <a:extLst>
            <a:ext uri="{FF2B5EF4-FFF2-40B4-BE49-F238E27FC236}">
              <a16:creationId xmlns:a16="http://schemas.microsoft.com/office/drawing/2014/main" id="{00000000-0008-0000-2100-000066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5" name="Text Box 8">
          <a:extLst>
            <a:ext uri="{FF2B5EF4-FFF2-40B4-BE49-F238E27FC236}">
              <a16:creationId xmlns:a16="http://schemas.microsoft.com/office/drawing/2014/main" id="{00000000-0008-0000-2100-000067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00000000-0008-0000-2100-00006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7" name="Text Box 2">
          <a:extLst>
            <a:ext uri="{FF2B5EF4-FFF2-40B4-BE49-F238E27FC236}">
              <a16:creationId xmlns:a16="http://schemas.microsoft.com/office/drawing/2014/main" id="{00000000-0008-0000-2100-00006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8" name="Text Box 3">
          <a:extLst>
            <a:ext uri="{FF2B5EF4-FFF2-40B4-BE49-F238E27FC236}">
              <a16:creationId xmlns:a16="http://schemas.microsoft.com/office/drawing/2014/main" id="{00000000-0008-0000-2100-00006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9" name="Text Box 4">
          <a:extLst>
            <a:ext uri="{FF2B5EF4-FFF2-40B4-BE49-F238E27FC236}">
              <a16:creationId xmlns:a16="http://schemas.microsoft.com/office/drawing/2014/main" id="{00000000-0008-0000-2100-00006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0" name="Text Box 5">
          <a:extLst>
            <a:ext uri="{FF2B5EF4-FFF2-40B4-BE49-F238E27FC236}">
              <a16:creationId xmlns:a16="http://schemas.microsoft.com/office/drawing/2014/main" id="{00000000-0008-0000-2100-00006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1" name="Text Box 6">
          <a:extLst>
            <a:ext uri="{FF2B5EF4-FFF2-40B4-BE49-F238E27FC236}">
              <a16:creationId xmlns:a16="http://schemas.microsoft.com/office/drawing/2014/main" id="{00000000-0008-0000-2100-00006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2" name="Text Box 8">
          <a:extLst>
            <a:ext uri="{FF2B5EF4-FFF2-40B4-BE49-F238E27FC236}">
              <a16:creationId xmlns:a16="http://schemas.microsoft.com/office/drawing/2014/main" id="{00000000-0008-0000-2100-00006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3" name="Text Box 9">
          <a:extLst>
            <a:ext uri="{FF2B5EF4-FFF2-40B4-BE49-F238E27FC236}">
              <a16:creationId xmlns:a16="http://schemas.microsoft.com/office/drawing/2014/main" id="{00000000-0008-0000-2100-00006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4" name="Text Box 10">
          <a:extLst>
            <a:ext uri="{FF2B5EF4-FFF2-40B4-BE49-F238E27FC236}">
              <a16:creationId xmlns:a16="http://schemas.microsoft.com/office/drawing/2014/main" id="{00000000-0008-0000-2100-00007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00000000-0008-0000-2100-00007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6" name="Text Box 2">
          <a:extLst>
            <a:ext uri="{FF2B5EF4-FFF2-40B4-BE49-F238E27FC236}">
              <a16:creationId xmlns:a16="http://schemas.microsoft.com/office/drawing/2014/main" id="{00000000-0008-0000-2100-00007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27" name="Text Box 8">
          <a:extLst>
            <a:ext uri="{FF2B5EF4-FFF2-40B4-BE49-F238E27FC236}">
              <a16:creationId xmlns:a16="http://schemas.microsoft.com/office/drawing/2014/main" id="{00000000-0008-0000-2100-000073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00000000-0008-0000-2100-00007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9" name="Text Box 2">
          <a:extLst>
            <a:ext uri="{FF2B5EF4-FFF2-40B4-BE49-F238E27FC236}">
              <a16:creationId xmlns:a16="http://schemas.microsoft.com/office/drawing/2014/main" id="{00000000-0008-0000-2100-00007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0" name="Text Box 3">
          <a:extLst>
            <a:ext uri="{FF2B5EF4-FFF2-40B4-BE49-F238E27FC236}">
              <a16:creationId xmlns:a16="http://schemas.microsoft.com/office/drawing/2014/main" id="{00000000-0008-0000-2100-00007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1" name="Text Box 4">
          <a:extLst>
            <a:ext uri="{FF2B5EF4-FFF2-40B4-BE49-F238E27FC236}">
              <a16:creationId xmlns:a16="http://schemas.microsoft.com/office/drawing/2014/main" id="{00000000-0008-0000-2100-00007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2" name="Text Box 5">
          <a:extLst>
            <a:ext uri="{FF2B5EF4-FFF2-40B4-BE49-F238E27FC236}">
              <a16:creationId xmlns:a16="http://schemas.microsoft.com/office/drawing/2014/main" id="{00000000-0008-0000-2100-00007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3" name="Text Box 6">
          <a:extLst>
            <a:ext uri="{FF2B5EF4-FFF2-40B4-BE49-F238E27FC236}">
              <a16:creationId xmlns:a16="http://schemas.microsoft.com/office/drawing/2014/main" id="{00000000-0008-0000-2100-00007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4" name="Text Box 8">
          <a:extLst>
            <a:ext uri="{FF2B5EF4-FFF2-40B4-BE49-F238E27FC236}">
              <a16:creationId xmlns:a16="http://schemas.microsoft.com/office/drawing/2014/main" id="{00000000-0008-0000-2100-00007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5" name="Text Box 9">
          <a:extLst>
            <a:ext uri="{FF2B5EF4-FFF2-40B4-BE49-F238E27FC236}">
              <a16:creationId xmlns:a16="http://schemas.microsoft.com/office/drawing/2014/main" id="{00000000-0008-0000-2100-00007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6" name="Text Box 10">
          <a:extLst>
            <a:ext uri="{FF2B5EF4-FFF2-40B4-BE49-F238E27FC236}">
              <a16:creationId xmlns:a16="http://schemas.microsoft.com/office/drawing/2014/main" id="{00000000-0008-0000-2100-00007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00000000-0008-0000-2100-00007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8" name="Text Box 2">
          <a:extLst>
            <a:ext uri="{FF2B5EF4-FFF2-40B4-BE49-F238E27FC236}">
              <a16:creationId xmlns:a16="http://schemas.microsoft.com/office/drawing/2014/main" id="{00000000-0008-0000-2100-00007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39" name="Text Box 8">
          <a:extLst>
            <a:ext uri="{FF2B5EF4-FFF2-40B4-BE49-F238E27FC236}">
              <a16:creationId xmlns:a16="http://schemas.microsoft.com/office/drawing/2014/main" id="{00000000-0008-0000-2100-00007F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40" name="Text Box 8">
          <a:extLst>
            <a:ext uri="{FF2B5EF4-FFF2-40B4-BE49-F238E27FC236}">
              <a16:creationId xmlns:a16="http://schemas.microsoft.com/office/drawing/2014/main" id="{00000000-0008-0000-2100-000080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00000000-0008-0000-2100-00008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2" name="Text Box 2">
          <a:extLst>
            <a:ext uri="{FF2B5EF4-FFF2-40B4-BE49-F238E27FC236}">
              <a16:creationId xmlns:a16="http://schemas.microsoft.com/office/drawing/2014/main" id="{00000000-0008-0000-2100-00008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3" name="Text Box 3">
          <a:extLst>
            <a:ext uri="{FF2B5EF4-FFF2-40B4-BE49-F238E27FC236}">
              <a16:creationId xmlns:a16="http://schemas.microsoft.com/office/drawing/2014/main" id="{00000000-0008-0000-2100-00008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4" name="Text Box 4">
          <a:extLst>
            <a:ext uri="{FF2B5EF4-FFF2-40B4-BE49-F238E27FC236}">
              <a16:creationId xmlns:a16="http://schemas.microsoft.com/office/drawing/2014/main" id="{00000000-0008-0000-2100-00008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5" name="Text Box 5">
          <a:extLst>
            <a:ext uri="{FF2B5EF4-FFF2-40B4-BE49-F238E27FC236}">
              <a16:creationId xmlns:a16="http://schemas.microsoft.com/office/drawing/2014/main" id="{00000000-0008-0000-2100-00008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6" name="Text Box 6">
          <a:extLst>
            <a:ext uri="{FF2B5EF4-FFF2-40B4-BE49-F238E27FC236}">
              <a16:creationId xmlns:a16="http://schemas.microsoft.com/office/drawing/2014/main" id="{00000000-0008-0000-2100-00008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7" name="Text Box 8">
          <a:extLst>
            <a:ext uri="{FF2B5EF4-FFF2-40B4-BE49-F238E27FC236}">
              <a16:creationId xmlns:a16="http://schemas.microsoft.com/office/drawing/2014/main" id="{00000000-0008-0000-2100-00008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8" name="Text Box 9">
          <a:extLst>
            <a:ext uri="{FF2B5EF4-FFF2-40B4-BE49-F238E27FC236}">
              <a16:creationId xmlns:a16="http://schemas.microsoft.com/office/drawing/2014/main" id="{00000000-0008-0000-2100-00008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9" name="Text Box 10">
          <a:extLst>
            <a:ext uri="{FF2B5EF4-FFF2-40B4-BE49-F238E27FC236}">
              <a16:creationId xmlns:a16="http://schemas.microsoft.com/office/drawing/2014/main" id="{00000000-0008-0000-2100-00008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00000000-0008-0000-2100-00008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1" name="Text Box 2">
          <a:extLst>
            <a:ext uri="{FF2B5EF4-FFF2-40B4-BE49-F238E27FC236}">
              <a16:creationId xmlns:a16="http://schemas.microsoft.com/office/drawing/2014/main" id="{00000000-0008-0000-2100-00008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52" name="Text Box 8">
          <a:extLst>
            <a:ext uri="{FF2B5EF4-FFF2-40B4-BE49-F238E27FC236}">
              <a16:creationId xmlns:a16="http://schemas.microsoft.com/office/drawing/2014/main" id="{00000000-0008-0000-2100-00008C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00000000-0008-0000-2100-00008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4" name="Text Box 2">
          <a:extLst>
            <a:ext uri="{FF2B5EF4-FFF2-40B4-BE49-F238E27FC236}">
              <a16:creationId xmlns:a16="http://schemas.microsoft.com/office/drawing/2014/main" id="{00000000-0008-0000-2100-00008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5" name="Text Box 3">
          <a:extLst>
            <a:ext uri="{FF2B5EF4-FFF2-40B4-BE49-F238E27FC236}">
              <a16:creationId xmlns:a16="http://schemas.microsoft.com/office/drawing/2014/main" id="{00000000-0008-0000-2100-00008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6" name="Text Box 4">
          <a:extLst>
            <a:ext uri="{FF2B5EF4-FFF2-40B4-BE49-F238E27FC236}">
              <a16:creationId xmlns:a16="http://schemas.microsoft.com/office/drawing/2014/main" id="{00000000-0008-0000-2100-00009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7" name="Text Box 5">
          <a:extLst>
            <a:ext uri="{FF2B5EF4-FFF2-40B4-BE49-F238E27FC236}">
              <a16:creationId xmlns:a16="http://schemas.microsoft.com/office/drawing/2014/main" id="{00000000-0008-0000-2100-00009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8" name="Text Box 6">
          <a:extLst>
            <a:ext uri="{FF2B5EF4-FFF2-40B4-BE49-F238E27FC236}">
              <a16:creationId xmlns:a16="http://schemas.microsoft.com/office/drawing/2014/main" id="{00000000-0008-0000-2100-00009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9" name="Text Box 8">
          <a:extLst>
            <a:ext uri="{FF2B5EF4-FFF2-40B4-BE49-F238E27FC236}">
              <a16:creationId xmlns:a16="http://schemas.microsoft.com/office/drawing/2014/main" id="{00000000-0008-0000-2100-00009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0" name="Text Box 9">
          <a:extLst>
            <a:ext uri="{FF2B5EF4-FFF2-40B4-BE49-F238E27FC236}">
              <a16:creationId xmlns:a16="http://schemas.microsoft.com/office/drawing/2014/main" id="{00000000-0008-0000-2100-00009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1" name="Text Box 10">
          <a:extLst>
            <a:ext uri="{FF2B5EF4-FFF2-40B4-BE49-F238E27FC236}">
              <a16:creationId xmlns:a16="http://schemas.microsoft.com/office/drawing/2014/main" id="{00000000-0008-0000-2100-00009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127000</xdr:colOff>
      <xdr:row>49</xdr:row>
      <xdr:rowOff>116417</xdr:rowOff>
    </xdr:from>
    <xdr:ext cx="114300" cy="28575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00000000-0008-0000-2100-000096020000}"/>
            </a:ext>
          </a:extLst>
        </xdr:cNvPr>
        <xdr:cNvSpPr txBox="1">
          <a:spLocks noChangeArrowheads="1"/>
        </xdr:cNvSpPr>
      </xdr:nvSpPr>
      <xdr:spPr bwMode="auto">
        <a:xfrm>
          <a:off x="1376680" y="907753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00000000-0008-0000-2100-00009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4" name="Text Box 2">
          <a:extLst>
            <a:ext uri="{FF2B5EF4-FFF2-40B4-BE49-F238E27FC236}">
              <a16:creationId xmlns:a16="http://schemas.microsoft.com/office/drawing/2014/main" id="{00000000-0008-0000-2100-00009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5" name="Text Box 3">
          <a:extLst>
            <a:ext uri="{FF2B5EF4-FFF2-40B4-BE49-F238E27FC236}">
              <a16:creationId xmlns:a16="http://schemas.microsoft.com/office/drawing/2014/main" id="{00000000-0008-0000-2100-00009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6" name="Text Box 4">
          <a:extLst>
            <a:ext uri="{FF2B5EF4-FFF2-40B4-BE49-F238E27FC236}">
              <a16:creationId xmlns:a16="http://schemas.microsoft.com/office/drawing/2014/main" id="{00000000-0008-0000-2100-00009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7" name="Text Box 5">
          <a:extLst>
            <a:ext uri="{FF2B5EF4-FFF2-40B4-BE49-F238E27FC236}">
              <a16:creationId xmlns:a16="http://schemas.microsoft.com/office/drawing/2014/main" id="{00000000-0008-0000-2100-00009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8" name="Text Box 6">
          <a:extLst>
            <a:ext uri="{FF2B5EF4-FFF2-40B4-BE49-F238E27FC236}">
              <a16:creationId xmlns:a16="http://schemas.microsoft.com/office/drawing/2014/main" id="{00000000-0008-0000-2100-00009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9" name="Text Box 8">
          <a:extLst>
            <a:ext uri="{FF2B5EF4-FFF2-40B4-BE49-F238E27FC236}">
              <a16:creationId xmlns:a16="http://schemas.microsoft.com/office/drawing/2014/main" id="{00000000-0008-0000-2100-00009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0" name="Text Box 9">
          <a:extLst>
            <a:ext uri="{FF2B5EF4-FFF2-40B4-BE49-F238E27FC236}">
              <a16:creationId xmlns:a16="http://schemas.microsoft.com/office/drawing/2014/main" id="{00000000-0008-0000-2100-00009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1" name="Text Box 10">
          <a:extLst>
            <a:ext uri="{FF2B5EF4-FFF2-40B4-BE49-F238E27FC236}">
              <a16:creationId xmlns:a16="http://schemas.microsoft.com/office/drawing/2014/main" id="{00000000-0008-0000-2100-00009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00000000-0008-0000-2100-0000A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3" name="Text Box 2">
          <a:extLst>
            <a:ext uri="{FF2B5EF4-FFF2-40B4-BE49-F238E27FC236}">
              <a16:creationId xmlns:a16="http://schemas.microsoft.com/office/drawing/2014/main" id="{00000000-0008-0000-2100-0000A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100-0000A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100-0000A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6" name="Text Box 3">
          <a:extLst>
            <a:ext uri="{FF2B5EF4-FFF2-40B4-BE49-F238E27FC236}">
              <a16:creationId xmlns:a16="http://schemas.microsoft.com/office/drawing/2014/main" id="{00000000-0008-0000-2100-0000A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7" name="Text Box 4">
          <a:extLst>
            <a:ext uri="{FF2B5EF4-FFF2-40B4-BE49-F238E27FC236}">
              <a16:creationId xmlns:a16="http://schemas.microsoft.com/office/drawing/2014/main" id="{00000000-0008-0000-2100-0000A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8" name="Text Box 5">
          <a:extLst>
            <a:ext uri="{FF2B5EF4-FFF2-40B4-BE49-F238E27FC236}">
              <a16:creationId xmlns:a16="http://schemas.microsoft.com/office/drawing/2014/main" id="{00000000-0008-0000-2100-0000A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9" name="Text Box 6">
          <a:extLst>
            <a:ext uri="{FF2B5EF4-FFF2-40B4-BE49-F238E27FC236}">
              <a16:creationId xmlns:a16="http://schemas.microsoft.com/office/drawing/2014/main" id="{00000000-0008-0000-2100-0000A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0" name="Text Box 8">
          <a:extLst>
            <a:ext uri="{FF2B5EF4-FFF2-40B4-BE49-F238E27FC236}">
              <a16:creationId xmlns:a16="http://schemas.microsoft.com/office/drawing/2014/main" id="{00000000-0008-0000-2100-0000A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1" name="Text Box 9">
          <a:extLst>
            <a:ext uri="{FF2B5EF4-FFF2-40B4-BE49-F238E27FC236}">
              <a16:creationId xmlns:a16="http://schemas.microsoft.com/office/drawing/2014/main" id="{00000000-0008-0000-2100-0000A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2" name="Text Box 10">
          <a:extLst>
            <a:ext uri="{FF2B5EF4-FFF2-40B4-BE49-F238E27FC236}">
              <a16:creationId xmlns:a16="http://schemas.microsoft.com/office/drawing/2014/main" id="{00000000-0008-0000-2100-0000A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00000000-0008-0000-2100-0000A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4" name="Text Box 2">
          <a:extLst>
            <a:ext uri="{FF2B5EF4-FFF2-40B4-BE49-F238E27FC236}">
              <a16:creationId xmlns:a16="http://schemas.microsoft.com/office/drawing/2014/main" id="{00000000-0008-0000-2100-0000A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100-0000A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100-0000A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7" name="Text Box 3">
          <a:extLst>
            <a:ext uri="{FF2B5EF4-FFF2-40B4-BE49-F238E27FC236}">
              <a16:creationId xmlns:a16="http://schemas.microsoft.com/office/drawing/2014/main" id="{00000000-0008-0000-2100-0000A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8" name="Text Box 4">
          <a:extLst>
            <a:ext uri="{FF2B5EF4-FFF2-40B4-BE49-F238E27FC236}">
              <a16:creationId xmlns:a16="http://schemas.microsoft.com/office/drawing/2014/main" id="{00000000-0008-0000-2100-0000B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9" name="Text Box 5">
          <a:extLst>
            <a:ext uri="{FF2B5EF4-FFF2-40B4-BE49-F238E27FC236}">
              <a16:creationId xmlns:a16="http://schemas.microsoft.com/office/drawing/2014/main" id="{00000000-0008-0000-2100-0000B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0" name="Text Box 6">
          <a:extLst>
            <a:ext uri="{FF2B5EF4-FFF2-40B4-BE49-F238E27FC236}">
              <a16:creationId xmlns:a16="http://schemas.microsoft.com/office/drawing/2014/main" id="{00000000-0008-0000-2100-0000B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1" name="Text Box 8">
          <a:extLst>
            <a:ext uri="{FF2B5EF4-FFF2-40B4-BE49-F238E27FC236}">
              <a16:creationId xmlns:a16="http://schemas.microsoft.com/office/drawing/2014/main" id="{00000000-0008-0000-2100-0000B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2" name="Text Box 9">
          <a:extLst>
            <a:ext uri="{FF2B5EF4-FFF2-40B4-BE49-F238E27FC236}">
              <a16:creationId xmlns:a16="http://schemas.microsoft.com/office/drawing/2014/main" id="{00000000-0008-0000-2100-0000B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3" name="Text Box 10">
          <a:extLst>
            <a:ext uri="{FF2B5EF4-FFF2-40B4-BE49-F238E27FC236}">
              <a16:creationId xmlns:a16="http://schemas.microsoft.com/office/drawing/2014/main" id="{00000000-0008-0000-2100-0000B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00000000-0008-0000-2100-0000B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5" name="Text Box 2">
          <a:extLst>
            <a:ext uri="{FF2B5EF4-FFF2-40B4-BE49-F238E27FC236}">
              <a16:creationId xmlns:a16="http://schemas.microsoft.com/office/drawing/2014/main" id="{00000000-0008-0000-2100-0000B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100-0000B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100-0000B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8" name="Text Box 3">
          <a:extLst>
            <a:ext uri="{FF2B5EF4-FFF2-40B4-BE49-F238E27FC236}">
              <a16:creationId xmlns:a16="http://schemas.microsoft.com/office/drawing/2014/main" id="{00000000-0008-0000-2100-0000B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9" name="Text Box 4">
          <a:extLst>
            <a:ext uri="{FF2B5EF4-FFF2-40B4-BE49-F238E27FC236}">
              <a16:creationId xmlns:a16="http://schemas.microsoft.com/office/drawing/2014/main" id="{00000000-0008-0000-2100-0000B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0" name="Text Box 5">
          <a:extLst>
            <a:ext uri="{FF2B5EF4-FFF2-40B4-BE49-F238E27FC236}">
              <a16:creationId xmlns:a16="http://schemas.microsoft.com/office/drawing/2014/main" id="{00000000-0008-0000-2100-0000B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1" name="Text Box 6">
          <a:extLst>
            <a:ext uri="{FF2B5EF4-FFF2-40B4-BE49-F238E27FC236}">
              <a16:creationId xmlns:a16="http://schemas.microsoft.com/office/drawing/2014/main" id="{00000000-0008-0000-2100-0000B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2" name="Text Box 8">
          <a:extLst>
            <a:ext uri="{FF2B5EF4-FFF2-40B4-BE49-F238E27FC236}">
              <a16:creationId xmlns:a16="http://schemas.microsoft.com/office/drawing/2014/main" id="{00000000-0008-0000-2100-0000B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3" name="Text Box 9">
          <a:extLst>
            <a:ext uri="{FF2B5EF4-FFF2-40B4-BE49-F238E27FC236}">
              <a16:creationId xmlns:a16="http://schemas.microsoft.com/office/drawing/2014/main" id="{00000000-0008-0000-2100-0000B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4" name="Text Box 10">
          <a:extLst>
            <a:ext uri="{FF2B5EF4-FFF2-40B4-BE49-F238E27FC236}">
              <a16:creationId xmlns:a16="http://schemas.microsoft.com/office/drawing/2014/main" id="{00000000-0008-0000-2100-0000C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00000000-0008-0000-2100-0000C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6" name="Text Box 2">
          <a:extLst>
            <a:ext uri="{FF2B5EF4-FFF2-40B4-BE49-F238E27FC236}">
              <a16:creationId xmlns:a16="http://schemas.microsoft.com/office/drawing/2014/main" id="{00000000-0008-0000-2100-0000C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100-0000C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100-0000C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9" name="Text Box 3">
          <a:extLst>
            <a:ext uri="{FF2B5EF4-FFF2-40B4-BE49-F238E27FC236}">
              <a16:creationId xmlns:a16="http://schemas.microsoft.com/office/drawing/2014/main" id="{00000000-0008-0000-2100-0000C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0" name="Text Box 4">
          <a:extLst>
            <a:ext uri="{FF2B5EF4-FFF2-40B4-BE49-F238E27FC236}">
              <a16:creationId xmlns:a16="http://schemas.microsoft.com/office/drawing/2014/main" id="{00000000-0008-0000-2100-0000C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1" name="Text Box 5">
          <a:extLst>
            <a:ext uri="{FF2B5EF4-FFF2-40B4-BE49-F238E27FC236}">
              <a16:creationId xmlns:a16="http://schemas.microsoft.com/office/drawing/2014/main" id="{00000000-0008-0000-2100-0000C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2" name="Text Box 6">
          <a:extLst>
            <a:ext uri="{FF2B5EF4-FFF2-40B4-BE49-F238E27FC236}">
              <a16:creationId xmlns:a16="http://schemas.microsoft.com/office/drawing/2014/main" id="{00000000-0008-0000-2100-0000C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3" name="Text Box 8">
          <a:extLst>
            <a:ext uri="{FF2B5EF4-FFF2-40B4-BE49-F238E27FC236}">
              <a16:creationId xmlns:a16="http://schemas.microsoft.com/office/drawing/2014/main" id="{00000000-0008-0000-2100-0000C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4" name="Text Box 9">
          <a:extLst>
            <a:ext uri="{FF2B5EF4-FFF2-40B4-BE49-F238E27FC236}">
              <a16:creationId xmlns:a16="http://schemas.microsoft.com/office/drawing/2014/main" id="{00000000-0008-0000-2100-0000C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5" name="Text Box 10">
          <a:extLst>
            <a:ext uri="{FF2B5EF4-FFF2-40B4-BE49-F238E27FC236}">
              <a16:creationId xmlns:a16="http://schemas.microsoft.com/office/drawing/2014/main" id="{00000000-0008-0000-2100-0000C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00000000-0008-0000-2100-0000C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7" name="Text Box 2">
          <a:extLst>
            <a:ext uri="{FF2B5EF4-FFF2-40B4-BE49-F238E27FC236}">
              <a16:creationId xmlns:a16="http://schemas.microsoft.com/office/drawing/2014/main" id="{00000000-0008-0000-2100-0000C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100-0000C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100-0000C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0" name="Text Box 3">
          <a:extLst>
            <a:ext uri="{FF2B5EF4-FFF2-40B4-BE49-F238E27FC236}">
              <a16:creationId xmlns:a16="http://schemas.microsoft.com/office/drawing/2014/main" id="{00000000-0008-0000-2100-0000D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1" name="Text Box 4">
          <a:extLst>
            <a:ext uri="{FF2B5EF4-FFF2-40B4-BE49-F238E27FC236}">
              <a16:creationId xmlns:a16="http://schemas.microsoft.com/office/drawing/2014/main" id="{00000000-0008-0000-2100-0000D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2" name="Text Box 5">
          <a:extLst>
            <a:ext uri="{FF2B5EF4-FFF2-40B4-BE49-F238E27FC236}">
              <a16:creationId xmlns:a16="http://schemas.microsoft.com/office/drawing/2014/main" id="{00000000-0008-0000-2100-0000D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3" name="Text Box 6">
          <a:extLst>
            <a:ext uri="{FF2B5EF4-FFF2-40B4-BE49-F238E27FC236}">
              <a16:creationId xmlns:a16="http://schemas.microsoft.com/office/drawing/2014/main" id="{00000000-0008-0000-2100-0000D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4" name="Text Box 8">
          <a:extLst>
            <a:ext uri="{FF2B5EF4-FFF2-40B4-BE49-F238E27FC236}">
              <a16:creationId xmlns:a16="http://schemas.microsoft.com/office/drawing/2014/main" id="{00000000-0008-0000-2100-0000D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5" name="Text Box 9">
          <a:extLst>
            <a:ext uri="{FF2B5EF4-FFF2-40B4-BE49-F238E27FC236}">
              <a16:creationId xmlns:a16="http://schemas.microsoft.com/office/drawing/2014/main" id="{00000000-0008-0000-2100-0000D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6" name="Text Box 10">
          <a:extLst>
            <a:ext uri="{FF2B5EF4-FFF2-40B4-BE49-F238E27FC236}">
              <a16:creationId xmlns:a16="http://schemas.microsoft.com/office/drawing/2014/main" id="{00000000-0008-0000-2100-0000D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51</xdr:row>
      <xdr:rowOff>42333</xdr:rowOff>
    </xdr:from>
    <xdr:ext cx="114300" cy="28575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00000000-0008-0000-2100-0000D7020000}"/>
            </a:ext>
          </a:extLst>
        </xdr:cNvPr>
        <xdr:cNvSpPr txBox="1">
          <a:spLocks noChangeArrowheads="1"/>
        </xdr:cNvSpPr>
      </xdr:nvSpPr>
      <xdr:spPr bwMode="auto">
        <a:xfrm>
          <a:off x="1260263" y="93692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28" name="Text Box 8">
          <a:extLst>
            <a:ext uri="{FF2B5EF4-FFF2-40B4-BE49-F238E27FC236}">
              <a16:creationId xmlns:a16="http://schemas.microsoft.com/office/drawing/2014/main" id="{00000000-0008-0000-2100-0000D8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29" name="Text Box 8">
          <a:extLst>
            <a:ext uri="{FF2B5EF4-FFF2-40B4-BE49-F238E27FC236}">
              <a16:creationId xmlns:a16="http://schemas.microsoft.com/office/drawing/2014/main" id="{00000000-0008-0000-2100-0000D9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00000000-0008-0000-2100-0000D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1" name="Text Box 2">
          <a:extLst>
            <a:ext uri="{FF2B5EF4-FFF2-40B4-BE49-F238E27FC236}">
              <a16:creationId xmlns:a16="http://schemas.microsoft.com/office/drawing/2014/main" id="{00000000-0008-0000-2100-0000D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2" name="Text Box 3">
          <a:extLst>
            <a:ext uri="{FF2B5EF4-FFF2-40B4-BE49-F238E27FC236}">
              <a16:creationId xmlns:a16="http://schemas.microsoft.com/office/drawing/2014/main" id="{00000000-0008-0000-2100-0000D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3" name="Text Box 4">
          <a:extLst>
            <a:ext uri="{FF2B5EF4-FFF2-40B4-BE49-F238E27FC236}">
              <a16:creationId xmlns:a16="http://schemas.microsoft.com/office/drawing/2014/main" id="{00000000-0008-0000-2100-0000D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4" name="Text Box 5">
          <a:extLst>
            <a:ext uri="{FF2B5EF4-FFF2-40B4-BE49-F238E27FC236}">
              <a16:creationId xmlns:a16="http://schemas.microsoft.com/office/drawing/2014/main" id="{00000000-0008-0000-2100-0000D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5" name="Text Box 6">
          <a:extLst>
            <a:ext uri="{FF2B5EF4-FFF2-40B4-BE49-F238E27FC236}">
              <a16:creationId xmlns:a16="http://schemas.microsoft.com/office/drawing/2014/main" id="{00000000-0008-0000-2100-0000D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6" name="Text Box 8">
          <a:extLst>
            <a:ext uri="{FF2B5EF4-FFF2-40B4-BE49-F238E27FC236}">
              <a16:creationId xmlns:a16="http://schemas.microsoft.com/office/drawing/2014/main" id="{00000000-0008-0000-2100-0000E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7" name="Text Box 9">
          <a:extLst>
            <a:ext uri="{FF2B5EF4-FFF2-40B4-BE49-F238E27FC236}">
              <a16:creationId xmlns:a16="http://schemas.microsoft.com/office/drawing/2014/main" id="{00000000-0008-0000-2100-0000E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8" name="Text Box 10">
          <a:extLst>
            <a:ext uri="{FF2B5EF4-FFF2-40B4-BE49-F238E27FC236}">
              <a16:creationId xmlns:a16="http://schemas.microsoft.com/office/drawing/2014/main" id="{00000000-0008-0000-2100-0000E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00000000-0008-0000-2100-0000E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0" name="Text Box 2">
          <a:extLst>
            <a:ext uri="{FF2B5EF4-FFF2-40B4-BE49-F238E27FC236}">
              <a16:creationId xmlns:a16="http://schemas.microsoft.com/office/drawing/2014/main" id="{00000000-0008-0000-2100-0000E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41" name="Text Box 8">
          <a:extLst>
            <a:ext uri="{FF2B5EF4-FFF2-40B4-BE49-F238E27FC236}">
              <a16:creationId xmlns:a16="http://schemas.microsoft.com/office/drawing/2014/main" id="{00000000-0008-0000-2100-0000E5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00000000-0008-0000-2100-0000E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3" name="Text Box 2">
          <a:extLst>
            <a:ext uri="{FF2B5EF4-FFF2-40B4-BE49-F238E27FC236}">
              <a16:creationId xmlns:a16="http://schemas.microsoft.com/office/drawing/2014/main" id="{00000000-0008-0000-2100-0000E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4" name="Text Box 3">
          <a:extLst>
            <a:ext uri="{FF2B5EF4-FFF2-40B4-BE49-F238E27FC236}">
              <a16:creationId xmlns:a16="http://schemas.microsoft.com/office/drawing/2014/main" id="{00000000-0008-0000-2100-0000E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5" name="Text Box 4">
          <a:extLst>
            <a:ext uri="{FF2B5EF4-FFF2-40B4-BE49-F238E27FC236}">
              <a16:creationId xmlns:a16="http://schemas.microsoft.com/office/drawing/2014/main" id="{00000000-0008-0000-2100-0000E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6" name="Text Box 5">
          <a:extLst>
            <a:ext uri="{FF2B5EF4-FFF2-40B4-BE49-F238E27FC236}">
              <a16:creationId xmlns:a16="http://schemas.microsoft.com/office/drawing/2014/main" id="{00000000-0008-0000-2100-0000E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7" name="Text Box 6">
          <a:extLst>
            <a:ext uri="{FF2B5EF4-FFF2-40B4-BE49-F238E27FC236}">
              <a16:creationId xmlns:a16="http://schemas.microsoft.com/office/drawing/2014/main" id="{00000000-0008-0000-2100-0000E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8" name="Text Box 8">
          <a:extLst>
            <a:ext uri="{FF2B5EF4-FFF2-40B4-BE49-F238E27FC236}">
              <a16:creationId xmlns:a16="http://schemas.microsoft.com/office/drawing/2014/main" id="{00000000-0008-0000-2100-0000E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9" name="Text Box 9">
          <a:extLst>
            <a:ext uri="{FF2B5EF4-FFF2-40B4-BE49-F238E27FC236}">
              <a16:creationId xmlns:a16="http://schemas.microsoft.com/office/drawing/2014/main" id="{00000000-0008-0000-2100-0000E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0" name="Text Box 10">
          <a:extLst>
            <a:ext uri="{FF2B5EF4-FFF2-40B4-BE49-F238E27FC236}">
              <a16:creationId xmlns:a16="http://schemas.microsoft.com/office/drawing/2014/main" id="{00000000-0008-0000-2100-0000E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0000000-0008-0000-2100-0000E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2" name="Text Box 2">
          <a:extLst>
            <a:ext uri="{FF2B5EF4-FFF2-40B4-BE49-F238E27FC236}">
              <a16:creationId xmlns:a16="http://schemas.microsoft.com/office/drawing/2014/main" id="{00000000-0008-0000-2100-0000F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53" name="Text Box 8">
          <a:extLst>
            <a:ext uri="{FF2B5EF4-FFF2-40B4-BE49-F238E27FC236}">
              <a16:creationId xmlns:a16="http://schemas.microsoft.com/office/drawing/2014/main" id="{00000000-0008-0000-2100-0000F1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54" name="Text Box 8">
          <a:extLst>
            <a:ext uri="{FF2B5EF4-FFF2-40B4-BE49-F238E27FC236}">
              <a16:creationId xmlns:a16="http://schemas.microsoft.com/office/drawing/2014/main" id="{00000000-0008-0000-2100-0000F2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00000000-0008-0000-2100-0000F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6" name="Text Box 2">
          <a:extLst>
            <a:ext uri="{FF2B5EF4-FFF2-40B4-BE49-F238E27FC236}">
              <a16:creationId xmlns:a16="http://schemas.microsoft.com/office/drawing/2014/main" id="{00000000-0008-0000-2100-0000F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7" name="Text Box 3">
          <a:extLst>
            <a:ext uri="{FF2B5EF4-FFF2-40B4-BE49-F238E27FC236}">
              <a16:creationId xmlns:a16="http://schemas.microsoft.com/office/drawing/2014/main" id="{00000000-0008-0000-2100-0000F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8" name="Text Box 4">
          <a:extLst>
            <a:ext uri="{FF2B5EF4-FFF2-40B4-BE49-F238E27FC236}">
              <a16:creationId xmlns:a16="http://schemas.microsoft.com/office/drawing/2014/main" id="{00000000-0008-0000-2100-0000F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9" name="Text Box 5">
          <a:extLst>
            <a:ext uri="{FF2B5EF4-FFF2-40B4-BE49-F238E27FC236}">
              <a16:creationId xmlns:a16="http://schemas.microsoft.com/office/drawing/2014/main" id="{00000000-0008-0000-2100-0000F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0" name="Text Box 6">
          <a:extLst>
            <a:ext uri="{FF2B5EF4-FFF2-40B4-BE49-F238E27FC236}">
              <a16:creationId xmlns:a16="http://schemas.microsoft.com/office/drawing/2014/main" id="{00000000-0008-0000-2100-0000F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1" name="Text Box 8">
          <a:extLst>
            <a:ext uri="{FF2B5EF4-FFF2-40B4-BE49-F238E27FC236}">
              <a16:creationId xmlns:a16="http://schemas.microsoft.com/office/drawing/2014/main" id="{00000000-0008-0000-2100-0000F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2" name="Text Box 9">
          <a:extLst>
            <a:ext uri="{FF2B5EF4-FFF2-40B4-BE49-F238E27FC236}">
              <a16:creationId xmlns:a16="http://schemas.microsoft.com/office/drawing/2014/main" id="{00000000-0008-0000-2100-0000F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3" name="Text Box 10">
          <a:extLst>
            <a:ext uri="{FF2B5EF4-FFF2-40B4-BE49-F238E27FC236}">
              <a16:creationId xmlns:a16="http://schemas.microsoft.com/office/drawing/2014/main" id="{00000000-0008-0000-2100-0000F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00000000-0008-0000-2100-0000F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5" name="Text Box 2">
          <a:extLst>
            <a:ext uri="{FF2B5EF4-FFF2-40B4-BE49-F238E27FC236}">
              <a16:creationId xmlns:a16="http://schemas.microsoft.com/office/drawing/2014/main" id="{00000000-0008-0000-2100-0000F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66" name="Text Box 8">
          <a:extLst>
            <a:ext uri="{FF2B5EF4-FFF2-40B4-BE49-F238E27FC236}">
              <a16:creationId xmlns:a16="http://schemas.microsoft.com/office/drawing/2014/main" id="{00000000-0008-0000-2100-0000FE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00000000-0008-0000-2100-0000F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8" name="Text Box 2">
          <a:extLst>
            <a:ext uri="{FF2B5EF4-FFF2-40B4-BE49-F238E27FC236}">
              <a16:creationId xmlns:a16="http://schemas.microsoft.com/office/drawing/2014/main" id="{00000000-0008-0000-2100-000000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9" name="Text Box 3">
          <a:extLst>
            <a:ext uri="{FF2B5EF4-FFF2-40B4-BE49-F238E27FC236}">
              <a16:creationId xmlns:a16="http://schemas.microsoft.com/office/drawing/2014/main" id="{00000000-0008-0000-2100-000001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0" name="Text Box 4">
          <a:extLst>
            <a:ext uri="{FF2B5EF4-FFF2-40B4-BE49-F238E27FC236}">
              <a16:creationId xmlns:a16="http://schemas.microsoft.com/office/drawing/2014/main" id="{00000000-0008-0000-2100-000002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1" name="Text Box 5">
          <a:extLst>
            <a:ext uri="{FF2B5EF4-FFF2-40B4-BE49-F238E27FC236}">
              <a16:creationId xmlns:a16="http://schemas.microsoft.com/office/drawing/2014/main" id="{00000000-0008-0000-2100-000003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2" name="Text Box 6">
          <a:extLst>
            <a:ext uri="{FF2B5EF4-FFF2-40B4-BE49-F238E27FC236}">
              <a16:creationId xmlns:a16="http://schemas.microsoft.com/office/drawing/2014/main" id="{00000000-0008-0000-2100-000004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3" name="Text Box 8">
          <a:extLst>
            <a:ext uri="{FF2B5EF4-FFF2-40B4-BE49-F238E27FC236}">
              <a16:creationId xmlns:a16="http://schemas.microsoft.com/office/drawing/2014/main" id="{00000000-0008-0000-2100-000005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4" name="Text Box 9">
          <a:extLst>
            <a:ext uri="{FF2B5EF4-FFF2-40B4-BE49-F238E27FC236}">
              <a16:creationId xmlns:a16="http://schemas.microsoft.com/office/drawing/2014/main" id="{00000000-0008-0000-2100-000006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5" name="Text Box 10">
          <a:extLst>
            <a:ext uri="{FF2B5EF4-FFF2-40B4-BE49-F238E27FC236}">
              <a16:creationId xmlns:a16="http://schemas.microsoft.com/office/drawing/2014/main" id="{00000000-0008-0000-2100-000007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51</xdr:row>
      <xdr:rowOff>42333</xdr:rowOff>
    </xdr:from>
    <xdr:ext cx="114300" cy="28575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00000000-0008-0000-2100-000008030000}"/>
            </a:ext>
          </a:extLst>
        </xdr:cNvPr>
        <xdr:cNvSpPr txBox="1">
          <a:spLocks noChangeArrowheads="1"/>
        </xdr:cNvSpPr>
      </xdr:nvSpPr>
      <xdr:spPr bwMode="auto">
        <a:xfrm>
          <a:off x="1260263" y="93692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00000000-0008-0000-2100-00000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78" name="Text Box 2">
          <a:extLst>
            <a:ext uri="{FF2B5EF4-FFF2-40B4-BE49-F238E27FC236}">
              <a16:creationId xmlns:a16="http://schemas.microsoft.com/office/drawing/2014/main" id="{00000000-0008-0000-2100-00000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79" name="Text Box 3">
          <a:extLst>
            <a:ext uri="{FF2B5EF4-FFF2-40B4-BE49-F238E27FC236}">
              <a16:creationId xmlns:a16="http://schemas.microsoft.com/office/drawing/2014/main" id="{00000000-0008-0000-2100-00000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0" name="Text Box 4">
          <a:extLst>
            <a:ext uri="{FF2B5EF4-FFF2-40B4-BE49-F238E27FC236}">
              <a16:creationId xmlns:a16="http://schemas.microsoft.com/office/drawing/2014/main" id="{00000000-0008-0000-2100-00000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1" name="Text Box 5">
          <a:extLst>
            <a:ext uri="{FF2B5EF4-FFF2-40B4-BE49-F238E27FC236}">
              <a16:creationId xmlns:a16="http://schemas.microsoft.com/office/drawing/2014/main" id="{00000000-0008-0000-2100-00000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2" name="Text Box 6">
          <a:extLst>
            <a:ext uri="{FF2B5EF4-FFF2-40B4-BE49-F238E27FC236}">
              <a16:creationId xmlns:a16="http://schemas.microsoft.com/office/drawing/2014/main" id="{00000000-0008-0000-2100-00000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3" name="Text Box 8">
          <a:extLst>
            <a:ext uri="{FF2B5EF4-FFF2-40B4-BE49-F238E27FC236}">
              <a16:creationId xmlns:a16="http://schemas.microsoft.com/office/drawing/2014/main" id="{00000000-0008-0000-2100-00000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4" name="Text Box 9">
          <a:extLst>
            <a:ext uri="{FF2B5EF4-FFF2-40B4-BE49-F238E27FC236}">
              <a16:creationId xmlns:a16="http://schemas.microsoft.com/office/drawing/2014/main" id="{00000000-0008-0000-2100-00001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5" name="Text Box 10">
          <a:extLst>
            <a:ext uri="{FF2B5EF4-FFF2-40B4-BE49-F238E27FC236}">
              <a16:creationId xmlns:a16="http://schemas.microsoft.com/office/drawing/2014/main" id="{00000000-0008-0000-2100-00001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00000000-0008-0000-2100-00001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7" name="Text Box 2">
          <a:extLst>
            <a:ext uri="{FF2B5EF4-FFF2-40B4-BE49-F238E27FC236}">
              <a16:creationId xmlns:a16="http://schemas.microsoft.com/office/drawing/2014/main" id="{00000000-0008-0000-2100-00001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100-00001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100-00001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0" name="Text Box 3">
          <a:extLst>
            <a:ext uri="{FF2B5EF4-FFF2-40B4-BE49-F238E27FC236}">
              <a16:creationId xmlns:a16="http://schemas.microsoft.com/office/drawing/2014/main" id="{00000000-0008-0000-2100-00001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1" name="Text Box 4">
          <a:extLst>
            <a:ext uri="{FF2B5EF4-FFF2-40B4-BE49-F238E27FC236}">
              <a16:creationId xmlns:a16="http://schemas.microsoft.com/office/drawing/2014/main" id="{00000000-0008-0000-2100-00001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2" name="Text Box 5">
          <a:extLst>
            <a:ext uri="{FF2B5EF4-FFF2-40B4-BE49-F238E27FC236}">
              <a16:creationId xmlns:a16="http://schemas.microsoft.com/office/drawing/2014/main" id="{00000000-0008-0000-2100-00001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3" name="Text Box 6">
          <a:extLst>
            <a:ext uri="{FF2B5EF4-FFF2-40B4-BE49-F238E27FC236}">
              <a16:creationId xmlns:a16="http://schemas.microsoft.com/office/drawing/2014/main" id="{00000000-0008-0000-2100-00001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4" name="Text Box 8">
          <a:extLst>
            <a:ext uri="{FF2B5EF4-FFF2-40B4-BE49-F238E27FC236}">
              <a16:creationId xmlns:a16="http://schemas.microsoft.com/office/drawing/2014/main" id="{00000000-0008-0000-2100-00001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5" name="Text Box 9">
          <a:extLst>
            <a:ext uri="{FF2B5EF4-FFF2-40B4-BE49-F238E27FC236}">
              <a16:creationId xmlns:a16="http://schemas.microsoft.com/office/drawing/2014/main" id="{00000000-0008-0000-2100-00001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6" name="Text Box 10">
          <a:extLst>
            <a:ext uri="{FF2B5EF4-FFF2-40B4-BE49-F238E27FC236}">
              <a16:creationId xmlns:a16="http://schemas.microsoft.com/office/drawing/2014/main" id="{00000000-0008-0000-2100-00001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00000000-0008-0000-2100-00001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8" name="Text Box 2">
          <a:extLst>
            <a:ext uri="{FF2B5EF4-FFF2-40B4-BE49-F238E27FC236}">
              <a16:creationId xmlns:a16="http://schemas.microsoft.com/office/drawing/2014/main" id="{00000000-0008-0000-2100-00001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100-00001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100-00002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1" name="Text Box 3">
          <a:extLst>
            <a:ext uri="{FF2B5EF4-FFF2-40B4-BE49-F238E27FC236}">
              <a16:creationId xmlns:a16="http://schemas.microsoft.com/office/drawing/2014/main" id="{00000000-0008-0000-2100-00002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2" name="Text Box 4">
          <a:extLst>
            <a:ext uri="{FF2B5EF4-FFF2-40B4-BE49-F238E27FC236}">
              <a16:creationId xmlns:a16="http://schemas.microsoft.com/office/drawing/2014/main" id="{00000000-0008-0000-2100-00002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3" name="Text Box 5">
          <a:extLst>
            <a:ext uri="{FF2B5EF4-FFF2-40B4-BE49-F238E27FC236}">
              <a16:creationId xmlns:a16="http://schemas.microsoft.com/office/drawing/2014/main" id="{00000000-0008-0000-2100-00002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4" name="Text Box 6">
          <a:extLst>
            <a:ext uri="{FF2B5EF4-FFF2-40B4-BE49-F238E27FC236}">
              <a16:creationId xmlns:a16="http://schemas.microsoft.com/office/drawing/2014/main" id="{00000000-0008-0000-2100-00002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5" name="Text Box 8">
          <a:extLst>
            <a:ext uri="{FF2B5EF4-FFF2-40B4-BE49-F238E27FC236}">
              <a16:creationId xmlns:a16="http://schemas.microsoft.com/office/drawing/2014/main" id="{00000000-0008-0000-2100-00002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6" name="Text Box 9">
          <a:extLst>
            <a:ext uri="{FF2B5EF4-FFF2-40B4-BE49-F238E27FC236}">
              <a16:creationId xmlns:a16="http://schemas.microsoft.com/office/drawing/2014/main" id="{00000000-0008-0000-2100-00002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7" name="Text Box 10">
          <a:extLst>
            <a:ext uri="{FF2B5EF4-FFF2-40B4-BE49-F238E27FC236}">
              <a16:creationId xmlns:a16="http://schemas.microsoft.com/office/drawing/2014/main" id="{00000000-0008-0000-2100-00002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00000000-0008-0000-2100-00002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9" name="Text Box 2">
          <a:extLst>
            <a:ext uri="{FF2B5EF4-FFF2-40B4-BE49-F238E27FC236}">
              <a16:creationId xmlns:a16="http://schemas.microsoft.com/office/drawing/2014/main" id="{00000000-0008-0000-2100-00002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100-00002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100-00002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2" name="Text Box 3">
          <a:extLst>
            <a:ext uri="{FF2B5EF4-FFF2-40B4-BE49-F238E27FC236}">
              <a16:creationId xmlns:a16="http://schemas.microsoft.com/office/drawing/2014/main" id="{00000000-0008-0000-2100-00002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3" name="Text Box 4">
          <a:extLst>
            <a:ext uri="{FF2B5EF4-FFF2-40B4-BE49-F238E27FC236}">
              <a16:creationId xmlns:a16="http://schemas.microsoft.com/office/drawing/2014/main" id="{00000000-0008-0000-2100-00002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4" name="Text Box 5">
          <a:extLst>
            <a:ext uri="{FF2B5EF4-FFF2-40B4-BE49-F238E27FC236}">
              <a16:creationId xmlns:a16="http://schemas.microsoft.com/office/drawing/2014/main" id="{00000000-0008-0000-2100-00002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5" name="Text Box 6">
          <a:extLst>
            <a:ext uri="{FF2B5EF4-FFF2-40B4-BE49-F238E27FC236}">
              <a16:creationId xmlns:a16="http://schemas.microsoft.com/office/drawing/2014/main" id="{00000000-0008-0000-2100-00002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6" name="Text Box 8">
          <a:extLst>
            <a:ext uri="{FF2B5EF4-FFF2-40B4-BE49-F238E27FC236}">
              <a16:creationId xmlns:a16="http://schemas.microsoft.com/office/drawing/2014/main" id="{00000000-0008-0000-2100-00003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7" name="Text Box 9">
          <a:extLst>
            <a:ext uri="{FF2B5EF4-FFF2-40B4-BE49-F238E27FC236}">
              <a16:creationId xmlns:a16="http://schemas.microsoft.com/office/drawing/2014/main" id="{00000000-0008-0000-2100-00003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8" name="Text Box 10">
          <a:extLst>
            <a:ext uri="{FF2B5EF4-FFF2-40B4-BE49-F238E27FC236}">
              <a16:creationId xmlns:a16="http://schemas.microsoft.com/office/drawing/2014/main" id="{00000000-0008-0000-2100-00003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00000000-0008-0000-2100-00003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0" name="Text Box 2">
          <a:extLst>
            <a:ext uri="{FF2B5EF4-FFF2-40B4-BE49-F238E27FC236}">
              <a16:creationId xmlns:a16="http://schemas.microsoft.com/office/drawing/2014/main" id="{00000000-0008-0000-2100-00003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100-00003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100-00003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3" name="Text Box 3">
          <a:extLst>
            <a:ext uri="{FF2B5EF4-FFF2-40B4-BE49-F238E27FC236}">
              <a16:creationId xmlns:a16="http://schemas.microsoft.com/office/drawing/2014/main" id="{00000000-0008-0000-2100-00003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4" name="Text Box 4">
          <a:extLst>
            <a:ext uri="{FF2B5EF4-FFF2-40B4-BE49-F238E27FC236}">
              <a16:creationId xmlns:a16="http://schemas.microsoft.com/office/drawing/2014/main" id="{00000000-0008-0000-2100-00003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5" name="Text Box 5">
          <a:extLst>
            <a:ext uri="{FF2B5EF4-FFF2-40B4-BE49-F238E27FC236}">
              <a16:creationId xmlns:a16="http://schemas.microsoft.com/office/drawing/2014/main" id="{00000000-0008-0000-2100-00003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6" name="Text Box 6">
          <a:extLst>
            <a:ext uri="{FF2B5EF4-FFF2-40B4-BE49-F238E27FC236}">
              <a16:creationId xmlns:a16="http://schemas.microsoft.com/office/drawing/2014/main" id="{00000000-0008-0000-2100-00003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7" name="Text Box 8">
          <a:extLst>
            <a:ext uri="{FF2B5EF4-FFF2-40B4-BE49-F238E27FC236}">
              <a16:creationId xmlns:a16="http://schemas.microsoft.com/office/drawing/2014/main" id="{00000000-0008-0000-2100-00003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8" name="Text Box 9">
          <a:extLst>
            <a:ext uri="{FF2B5EF4-FFF2-40B4-BE49-F238E27FC236}">
              <a16:creationId xmlns:a16="http://schemas.microsoft.com/office/drawing/2014/main" id="{00000000-0008-0000-2100-00003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9" name="Text Box 10">
          <a:extLst>
            <a:ext uri="{FF2B5EF4-FFF2-40B4-BE49-F238E27FC236}">
              <a16:creationId xmlns:a16="http://schemas.microsoft.com/office/drawing/2014/main" id="{00000000-0008-0000-2100-00003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00000000-0008-0000-2100-00003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1" name="Text Box 2">
          <a:extLst>
            <a:ext uri="{FF2B5EF4-FFF2-40B4-BE49-F238E27FC236}">
              <a16:creationId xmlns:a16="http://schemas.microsoft.com/office/drawing/2014/main" id="{00000000-0008-0000-2100-00003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100-00004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100-00004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4" name="Text Box 3">
          <a:extLst>
            <a:ext uri="{FF2B5EF4-FFF2-40B4-BE49-F238E27FC236}">
              <a16:creationId xmlns:a16="http://schemas.microsoft.com/office/drawing/2014/main" id="{00000000-0008-0000-2100-00004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5" name="Text Box 4">
          <a:extLst>
            <a:ext uri="{FF2B5EF4-FFF2-40B4-BE49-F238E27FC236}">
              <a16:creationId xmlns:a16="http://schemas.microsoft.com/office/drawing/2014/main" id="{00000000-0008-0000-2100-00004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6" name="Text Box 5">
          <a:extLst>
            <a:ext uri="{FF2B5EF4-FFF2-40B4-BE49-F238E27FC236}">
              <a16:creationId xmlns:a16="http://schemas.microsoft.com/office/drawing/2014/main" id="{00000000-0008-0000-2100-00004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7" name="Text Box 6">
          <a:extLst>
            <a:ext uri="{FF2B5EF4-FFF2-40B4-BE49-F238E27FC236}">
              <a16:creationId xmlns:a16="http://schemas.microsoft.com/office/drawing/2014/main" id="{00000000-0008-0000-2100-00004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8" name="Text Box 8">
          <a:extLst>
            <a:ext uri="{FF2B5EF4-FFF2-40B4-BE49-F238E27FC236}">
              <a16:creationId xmlns:a16="http://schemas.microsoft.com/office/drawing/2014/main" id="{00000000-0008-0000-2100-00004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9" name="Text Box 9">
          <a:extLst>
            <a:ext uri="{FF2B5EF4-FFF2-40B4-BE49-F238E27FC236}">
              <a16:creationId xmlns:a16="http://schemas.microsoft.com/office/drawing/2014/main" id="{00000000-0008-0000-2100-00004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40" name="Text Box 10">
          <a:extLst>
            <a:ext uri="{FF2B5EF4-FFF2-40B4-BE49-F238E27FC236}">
              <a16:creationId xmlns:a16="http://schemas.microsoft.com/office/drawing/2014/main" id="{00000000-0008-0000-2100-00004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54</xdr:row>
      <xdr:rowOff>42333</xdr:rowOff>
    </xdr:from>
    <xdr:ext cx="114300" cy="28575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00000000-0008-0000-2100-000049030000}"/>
            </a:ext>
          </a:extLst>
        </xdr:cNvPr>
        <xdr:cNvSpPr txBox="1">
          <a:spLocks noChangeArrowheads="1"/>
        </xdr:cNvSpPr>
      </xdr:nvSpPr>
      <xdr:spPr bwMode="auto">
        <a:xfrm>
          <a:off x="1260263" y="991785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42" name="Text Box 8">
          <a:extLst>
            <a:ext uri="{FF2B5EF4-FFF2-40B4-BE49-F238E27FC236}">
              <a16:creationId xmlns:a16="http://schemas.microsoft.com/office/drawing/2014/main" id="{00000000-0008-0000-2100-00004A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100-00004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4" name="Text Box 2">
          <a:extLst>
            <a:ext uri="{FF2B5EF4-FFF2-40B4-BE49-F238E27FC236}">
              <a16:creationId xmlns:a16="http://schemas.microsoft.com/office/drawing/2014/main" id="{00000000-0008-0000-2100-00004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5" name="Text Box 3">
          <a:extLst>
            <a:ext uri="{FF2B5EF4-FFF2-40B4-BE49-F238E27FC236}">
              <a16:creationId xmlns:a16="http://schemas.microsoft.com/office/drawing/2014/main" id="{00000000-0008-0000-2100-00004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6" name="Text Box 4">
          <a:extLst>
            <a:ext uri="{FF2B5EF4-FFF2-40B4-BE49-F238E27FC236}">
              <a16:creationId xmlns:a16="http://schemas.microsoft.com/office/drawing/2014/main" id="{00000000-0008-0000-2100-00004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7" name="Text Box 5">
          <a:extLst>
            <a:ext uri="{FF2B5EF4-FFF2-40B4-BE49-F238E27FC236}">
              <a16:creationId xmlns:a16="http://schemas.microsoft.com/office/drawing/2014/main" id="{00000000-0008-0000-2100-00004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8" name="Text Box 6">
          <a:extLst>
            <a:ext uri="{FF2B5EF4-FFF2-40B4-BE49-F238E27FC236}">
              <a16:creationId xmlns:a16="http://schemas.microsoft.com/office/drawing/2014/main" id="{00000000-0008-0000-2100-00005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9" name="Text Box 8">
          <a:extLst>
            <a:ext uri="{FF2B5EF4-FFF2-40B4-BE49-F238E27FC236}">
              <a16:creationId xmlns:a16="http://schemas.microsoft.com/office/drawing/2014/main" id="{00000000-0008-0000-2100-00005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0" name="Text Box 9">
          <a:extLst>
            <a:ext uri="{FF2B5EF4-FFF2-40B4-BE49-F238E27FC236}">
              <a16:creationId xmlns:a16="http://schemas.microsoft.com/office/drawing/2014/main" id="{00000000-0008-0000-2100-00005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1" name="Text Box 10">
          <a:extLst>
            <a:ext uri="{FF2B5EF4-FFF2-40B4-BE49-F238E27FC236}">
              <a16:creationId xmlns:a16="http://schemas.microsoft.com/office/drawing/2014/main" id="{00000000-0008-0000-2100-00005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0000000-0008-0000-2100-00005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3" name="Text Box 2">
          <a:extLst>
            <a:ext uri="{FF2B5EF4-FFF2-40B4-BE49-F238E27FC236}">
              <a16:creationId xmlns:a16="http://schemas.microsoft.com/office/drawing/2014/main" id="{00000000-0008-0000-2100-00005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4" name="Text Box 8">
          <a:extLst>
            <a:ext uri="{FF2B5EF4-FFF2-40B4-BE49-F238E27FC236}">
              <a16:creationId xmlns:a16="http://schemas.microsoft.com/office/drawing/2014/main" id="{00000000-0008-0000-2100-000056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5" name="Text Box 8">
          <a:extLst>
            <a:ext uri="{FF2B5EF4-FFF2-40B4-BE49-F238E27FC236}">
              <a16:creationId xmlns:a16="http://schemas.microsoft.com/office/drawing/2014/main" id="{00000000-0008-0000-2100-000057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2100-000058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2100-000059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100-00005A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00000000-0008-0000-2100-00005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0" name="Text Box 2">
          <a:extLst>
            <a:ext uri="{FF2B5EF4-FFF2-40B4-BE49-F238E27FC236}">
              <a16:creationId xmlns:a16="http://schemas.microsoft.com/office/drawing/2014/main" id="{00000000-0008-0000-2100-00005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1" name="Text Box 3">
          <a:extLst>
            <a:ext uri="{FF2B5EF4-FFF2-40B4-BE49-F238E27FC236}">
              <a16:creationId xmlns:a16="http://schemas.microsoft.com/office/drawing/2014/main" id="{00000000-0008-0000-2100-00005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2" name="Text Box 4">
          <a:extLst>
            <a:ext uri="{FF2B5EF4-FFF2-40B4-BE49-F238E27FC236}">
              <a16:creationId xmlns:a16="http://schemas.microsoft.com/office/drawing/2014/main" id="{00000000-0008-0000-2100-00005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3" name="Text Box 5">
          <a:extLst>
            <a:ext uri="{FF2B5EF4-FFF2-40B4-BE49-F238E27FC236}">
              <a16:creationId xmlns:a16="http://schemas.microsoft.com/office/drawing/2014/main" id="{00000000-0008-0000-2100-00005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4" name="Text Box 6">
          <a:extLst>
            <a:ext uri="{FF2B5EF4-FFF2-40B4-BE49-F238E27FC236}">
              <a16:creationId xmlns:a16="http://schemas.microsoft.com/office/drawing/2014/main" id="{00000000-0008-0000-2100-00006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5" name="Text Box 8">
          <a:extLst>
            <a:ext uri="{FF2B5EF4-FFF2-40B4-BE49-F238E27FC236}">
              <a16:creationId xmlns:a16="http://schemas.microsoft.com/office/drawing/2014/main" id="{00000000-0008-0000-2100-00006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6" name="Text Box 9">
          <a:extLst>
            <a:ext uri="{FF2B5EF4-FFF2-40B4-BE49-F238E27FC236}">
              <a16:creationId xmlns:a16="http://schemas.microsoft.com/office/drawing/2014/main" id="{00000000-0008-0000-2100-00006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7" name="Text Box 10">
          <a:extLst>
            <a:ext uri="{FF2B5EF4-FFF2-40B4-BE49-F238E27FC236}">
              <a16:creationId xmlns:a16="http://schemas.microsoft.com/office/drawing/2014/main" id="{00000000-0008-0000-2100-00006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00000000-0008-0000-2100-00006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9" name="Text Box 2">
          <a:extLst>
            <a:ext uri="{FF2B5EF4-FFF2-40B4-BE49-F238E27FC236}">
              <a16:creationId xmlns:a16="http://schemas.microsoft.com/office/drawing/2014/main" id="{00000000-0008-0000-2100-00006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19</xdr:row>
      <xdr:rowOff>63500</xdr:rowOff>
    </xdr:from>
    <xdr:ext cx="114300" cy="285750"/>
    <xdr:sp macro="" textlink="">
      <xdr:nvSpPr>
        <xdr:cNvPr id="870" name="Text Box 8">
          <a:extLst>
            <a:ext uri="{FF2B5EF4-FFF2-40B4-BE49-F238E27FC236}">
              <a16:creationId xmlns:a16="http://schemas.microsoft.com/office/drawing/2014/main" id="{00000000-0008-0000-2100-000066030000}"/>
            </a:ext>
          </a:extLst>
        </xdr:cNvPr>
        <xdr:cNvSpPr txBox="1">
          <a:spLocks noChangeArrowheads="1"/>
        </xdr:cNvSpPr>
      </xdr:nvSpPr>
      <xdr:spPr bwMode="auto">
        <a:xfrm>
          <a:off x="1253066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63500</xdr:rowOff>
    </xdr:from>
    <xdr:ext cx="114300" cy="285750"/>
    <xdr:sp macro="" textlink="">
      <xdr:nvSpPr>
        <xdr:cNvPr id="871" name="Text Box 8">
          <a:extLst>
            <a:ext uri="{FF2B5EF4-FFF2-40B4-BE49-F238E27FC236}">
              <a16:creationId xmlns:a16="http://schemas.microsoft.com/office/drawing/2014/main" id="{00000000-0008-0000-2100-000067030000}"/>
            </a:ext>
          </a:extLst>
        </xdr:cNvPr>
        <xdr:cNvSpPr txBox="1">
          <a:spLocks noChangeArrowheads="1"/>
        </xdr:cNvSpPr>
      </xdr:nvSpPr>
      <xdr:spPr bwMode="auto">
        <a:xfrm>
          <a:off x="1249680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2100-000068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00000000-0008-0000-2100-000069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4" name="Text Box 2">
          <a:extLst>
            <a:ext uri="{FF2B5EF4-FFF2-40B4-BE49-F238E27FC236}">
              <a16:creationId xmlns:a16="http://schemas.microsoft.com/office/drawing/2014/main" id="{00000000-0008-0000-2100-00006A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5" name="Text Box 3">
          <a:extLst>
            <a:ext uri="{FF2B5EF4-FFF2-40B4-BE49-F238E27FC236}">
              <a16:creationId xmlns:a16="http://schemas.microsoft.com/office/drawing/2014/main" id="{00000000-0008-0000-2100-00006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6" name="Text Box 4">
          <a:extLst>
            <a:ext uri="{FF2B5EF4-FFF2-40B4-BE49-F238E27FC236}">
              <a16:creationId xmlns:a16="http://schemas.microsoft.com/office/drawing/2014/main" id="{00000000-0008-0000-2100-00006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7" name="Text Box 5">
          <a:extLst>
            <a:ext uri="{FF2B5EF4-FFF2-40B4-BE49-F238E27FC236}">
              <a16:creationId xmlns:a16="http://schemas.microsoft.com/office/drawing/2014/main" id="{00000000-0008-0000-2100-00006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8" name="Text Box 6">
          <a:extLst>
            <a:ext uri="{FF2B5EF4-FFF2-40B4-BE49-F238E27FC236}">
              <a16:creationId xmlns:a16="http://schemas.microsoft.com/office/drawing/2014/main" id="{00000000-0008-0000-2100-00006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9" name="Text Box 8">
          <a:extLst>
            <a:ext uri="{FF2B5EF4-FFF2-40B4-BE49-F238E27FC236}">
              <a16:creationId xmlns:a16="http://schemas.microsoft.com/office/drawing/2014/main" id="{00000000-0008-0000-2100-00006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0" name="Text Box 9">
          <a:extLst>
            <a:ext uri="{FF2B5EF4-FFF2-40B4-BE49-F238E27FC236}">
              <a16:creationId xmlns:a16="http://schemas.microsoft.com/office/drawing/2014/main" id="{00000000-0008-0000-2100-00007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1" name="Text Box 10">
          <a:extLst>
            <a:ext uri="{FF2B5EF4-FFF2-40B4-BE49-F238E27FC236}">
              <a16:creationId xmlns:a16="http://schemas.microsoft.com/office/drawing/2014/main" id="{00000000-0008-0000-2100-00007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00000000-0008-0000-2100-00007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3" name="Text Box 2">
          <a:extLst>
            <a:ext uri="{FF2B5EF4-FFF2-40B4-BE49-F238E27FC236}">
              <a16:creationId xmlns:a16="http://schemas.microsoft.com/office/drawing/2014/main" id="{00000000-0008-0000-2100-00007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4" name="Text Box 8">
          <a:extLst>
            <a:ext uri="{FF2B5EF4-FFF2-40B4-BE49-F238E27FC236}">
              <a16:creationId xmlns:a16="http://schemas.microsoft.com/office/drawing/2014/main" id="{00000000-0008-0000-2100-00007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5" name="Text Box 8">
          <a:extLst>
            <a:ext uri="{FF2B5EF4-FFF2-40B4-BE49-F238E27FC236}">
              <a16:creationId xmlns:a16="http://schemas.microsoft.com/office/drawing/2014/main" id="{00000000-0008-0000-2100-00007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100-000076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2100-000077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2100-000078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00000000-0008-0000-2100-000079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0" name="Text Box 2">
          <a:extLst>
            <a:ext uri="{FF2B5EF4-FFF2-40B4-BE49-F238E27FC236}">
              <a16:creationId xmlns:a16="http://schemas.microsoft.com/office/drawing/2014/main" id="{00000000-0008-0000-2100-00007A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1" name="Text Box 3">
          <a:extLst>
            <a:ext uri="{FF2B5EF4-FFF2-40B4-BE49-F238E27FC236}">
              <a16:creationId xmlns:a16="http://schemas.microsoft.com/office/drawing/2014/main" id="{00000000-0008-0000-2100-00007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2" name="Text Box 4">
          <a:extLst>
            <a:ext uri="{FF2B5EF4-FFF2-40B4-BE49-F238E27FC236}">
              <a16:creationId xmlns:a16="http://schemas.microsoft.com/office/drawing/2014/main" id="{00000000-0008-0000-2100-00007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3" name="Text Box 5">
          <a:extLst>
            <a:ext uri="{FF2B5EF4-FFF2-40B4-BE49-F238E27FC236}">
              <a16:creationId xmlns:a16="http://schemas.microsoft.com/office/drawing/2014/main" id="{00000000-0008-0000-2100-00007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4" name="Text Box 6">
          <a:extLst>
            <a:ext uri="{FF2B5EF4-FFF2-40B4-BE49-F238E27FC236}">
              <a16:creationId xmlns:a16="http://schemas.microsoft.com/office/drawing/2014/main" id="{00000000-0008-0000-2100-00007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5" name="Text Box 8">
          <a:extLst>
            <a:ext uri="{FF2B5EF4-FFF2-40B4-BE49-F238E27FC236}">
              <a16:creationId xmlns:a16="http://schemas.microsoft.com/office/drawing/2014/main" id="{00000000-0008-0000-2100-00007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6" name="Text Box 9">
          <a:extLst>
            <a:ext uri="{FF2B5EF4-FFF2-40B4-BE49-F238E27FC236}">
              <a16:creationId xmlns:a16="http://schemas.microsoft.com/office/drawing/2014/main" id="{00000000-0008-0000-2100-00008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7" name="Text Box 10">
          <a:extLst>
            <a:ext uri="{FF2B5EF4-FFF2-40B4-BE49-F238E27FC236}">
              <a16:creationId xmlns:a16="http://schemas.microsoft.com/office/drawing/2014/main" id="{00000000-0008-0000-2100-00008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00000000-0008-0000-2100-00008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9" name="Text Box 2">
          <a:extLst>
            <a:ext uri="{FF2B5EF4-FFF2-40B4-BE49-F238E27FC236}">
              <a16:creationId xmlns:a16="http://schemas.microsoft.com/office/drawing/2014/main" id="{00000000-0008-0000-2100-00008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19</xdr:row>
      <xdr:rowOff>63500</xdr:rowOff>
    </xdr:from>
    <xdr:ext cx="114300" cy="285750"/>
    <xdr:sp macro="" textlink="">
      <xdr:nvSpPr>
        <xdr:cNvPr id="900" name="Text Box 8">
          <a:extLst>
            <a:ext uri="{FF2B5EF4-FFF2-40B4-BE49-F238E27FC236}">
              <a16:creationId xmlns:a16="http://schemas.microsoft.com/office/drawing/2014/main" id="{00000000-0008-0000-2100-000084030000}"/>
            </a:ext>
          </a:extLst>
        </xdr:cNvPr>
        <xdr:cNvSpPr txBox="1">
          <a:spLocks noChangeArrowheads="1"/>
        </xdr:cNvSpPr>
      </xdr:nvSpPr>
      <xdr:spPr bwMode="auto">
        <a:xfrm>
          <a:off x="1253066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63500</xdr:rowOff>
    </xdr:from>
    <xdr:ext cx="114300" cy="285750"/>
    <xdr:sp macro="" textlink="">
      <xdr:nvSpPr>
        <xdr:cNvPr id="901" name="Text Box 8">
          <a:extLst>
            <a:ext uri="{FF2B5EF4-FFF2-40B4-BE49-F238E27FC236}">
              <a16:creationId xmlns:a16="http://schemas.microsoft.com/office/drawing/2014/main" id="{00000000-0008-0000-2100-000085030000}"/>
            </a:ext>
          </a:extLst>
        </xdr:cNvPr>
        <xdr:cNvSpPr txBox="1">
          <a:spLocks noChangeArrowheads="1"/>
        </xdr:cNvSpPr>
      </xdr:nvSpPr>
      <xdr:spPr bwMode="auto">
        <a:xfrm>
          <a:off x="1249680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20</xdr:row>
      <xdr:rowOff>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100-000086030000}"/>
            </a:ext>
          </a:extLst>
        </xdr:cNvPr>
        <xdr:cNvSpPr txBox="1">
          <a:spLocks noChangeArrowheads="1"/>
        </xdr:cNvSpPr>
      </xdr:nvSpPr>
      <xdr:spPr bwMode="auto">
        <a:xfrm>
          <a:off x="687324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100-000087030000}"/>
            </a:ext>
          </a:extLst>
        </xdr:cNvPr>
        <xdr:cNvSpPr txBox="1">
          <a:spLocks noChangeArrowheads="1"/>
        </xdr:cNvSpPr>
      </xdr:nvSpPr>
      <xdr:spPr bwMode="auto">
        <a:xfrm>
          <a:off x="687324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114300" cy="285750"/>
    <xdr:sp macro="" textlink="">
      <xdr:nvSpPr>
        <xdr:cNvPr id="904" name="Text Box 8">
          <a:extLst>
            <a:ext uri="{FF2B5EF4-FFF2-40B4-BE49-F238E27FC236}">
              <a16:creationId xmlns:a16="http://schemas.microsoft.com/office/drawing/2014/main" id="{00000000-0008-0000-2100-000088030000}"/>
            </a:ext>
          </a:extLst>
        </xdr:cNvPr>
        <xdr:cNvSpPr txBox="1">
          <a:spLocks noChangeArrowheads="1"/>
        </xdr:cNvSpPr>
      </xdr:nvSpPr>
      <xdr:spPr bwMode="auto">
        <a:xfrm>
          <a:off x="687324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sv-SE"/>
        </a:p>
      </xdr:txBody>
    </xdr:sp>
    <xdr:clientData/>
  </xdr:oneCellAnchor>
  <xdr:oneCellAnchor>
    <xdr:from>
      <xdr:col>11</xdr:col>
      <xdr:colOff>0</xdr:colOff>
      <xdr:row>20</xdr:row>
      <xdr:rowOff>10584</xdr:rowOff>
    </xdr:from>
    <xdr:ext cx="114300" cy="285750"/>
    <xdr:sp macro="" textlink="">
      <xdr:nvSpPr>
        <xdr:cNvPr id="905" name="Text Box 8">
          <a:extLst>
            <a:ext uri="{FF2B5EF4-FFF2-40B4-BE49-F238E27FC236}">
              <a16:creationId xmlns:a16="http://schemas.microsoft.com/office/drawing/2014/main" id="{00000000-0008-0000-2100-000089030000}"/>
            </a:ext>
          </a:extLst>
        </xdr:cNvPr>
        <xdr:cNvSpPr txBox="1">
          <a:spLocks noChangeArrowheads="1"/>
        </xdr:cNvSpPr>
      </xdr:nvSpPr>
      <xdr:spPr bwMode="auto">
        <a:xfrm>
          <a:off x="6873240" y="3668184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114300" cy="285750"/>
    <xdr:sp macro="" textlink="">
      <xdr:nvSpPr>
        <xdr:cNvPr id="906" name="Text Box 8">
          <a:extLst>
            <a:ext uri="{FF2B5EF4-FFF2-40B4-BE49-F238E27FC236}">
              <a16:creationId xmlns:a16="http://schemas.microsoft.com/office/drawing/2014/main" id="{00000000-0008-0000-2100-00008A030000}"/>
            </a:ext>
          </a:extLst>
        </xdr:cNvPr>
        <xdr:cNvSpPr txBox="1">
          <a:spLocks noChangeArrowheads="1"/>
        </xdr:cNvSpPr>
      </xdr:nvSpPr>
      <xdr:spPr bwMode="auto">
        <a:xfrm>
          <a:off x="687324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114300" cy="285750"/>
    <xdr:sp macro="" textlink="">
      <xdr:nvSpPr>
        <xdr:cNvPr id="907" name="Text Box 8">
          <a:extLst>
            <a:ext uri="{FF2B5EF4-FFF2-40B4-BE49-F238E27FC236}">
              <a16:creationId xmlns:a16="http://schemas.microsoft.com/office/drawing/2014/main" id="{00000000-0008-0000-2100-00008B030000}"/>
            </a:ext>
          </a:extLst>
        </xdr:cNvPr>
        <xdr:cNvSpPr txBox="1">
          <a:spLocks noChangeArrowheads="1"/>
        </xdr:cNvSpPr>
      </xdr:nvSpPr>
      <xdr:spPr bwMode="auto">
        <a:xfrm>
          <a:off x="687324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114300" cy="285750"/>
    <xdr:sp macro="" textlink="">
      <xdr:nvSpPr>
        <xdr:cNvPr id="908" name="Text Box 8">
          <a:extLst>
            <a:ext uri="{FF2B5EF4-FFF2-40B4-BE49-F238E27FC236}">
              <a16:creationId xmlns:a16="http://schemas.microsoft.com/office/drawing/2014/main" id="{00000000-0008-0000-2100-00008C030000}"/>
            </a:ext>
          </a:extLst>
        </xdr:cNvPr>
        <xdr:cNvSpPr txBox="1">
          <a:spLocks noChangeArrowheads="1"/>
        </xdr:cNvSpPr>
      </xdr:nvSpPr>
      <xdr:spPr bwMode="auto">
        <a:xfrm>
          <a:off x="687324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114300" cy="285750"/>
    <xdr:sp macro="" textlink="">
      <xdr:nvSpPr>
        <xdr:cNvPr id="909" name="Text Box 8">
          <a:extLst>
            <a:ext uri="{FF2B5EF4-FFF2-40B4-BE49-F238E27FC236}">
              <a16:creationId xmlns:a16="http://schemas.microsoft.com/office/drawing/2014/main" id="{00000000-0008-0000-2100-00008D030000}"/>
            </a:ext>
          </a:extLst>
        </xdr:cNvPr>
        <xdr:cNvSpPr txBox="1">
          <a:spLocks noChangeArrowheads="1"/>
        </xdr:cNvSpPr>
      </xdr:nvSpPr>
      <xdr:spPr bwMode="auto">
        <a:xfrm>
          <a:off x="687324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57</xdr:row>
      <xdr:rowOff>0</xdr:rowOff>
    </xdr:from>
    <xdr:ext cx="114300" cy="285750"/>
    <xdr:sp macro="" textlink="">
      <xdr:nvSpPr>
        <xdr:cNvPr id="910" name="Text Box 8">
          <a:extLst>
            <a:ext uri="{FF2B5EF4-FFF2-40B4-BE49-F238E27FC236}">
              <a16:creationId xmlns:a16="http://schemas.microsoft.com/office/drawing/2014/main" id="{00000000-0008-0000-2100-00008E030000}"/>
            </a:ext>
          </a:extLst>
        </xdr:cNvPr>
        <xdr:cNvSpPr txBox="1">
          <a:spLocks noChangeArrowheads="1"/>
        </xdr:cNvSpPr>
      </xdr:nvSpPr>
      <xdr:spPr bwMode="auto">
        <a:xfrm>
          <a:off x="6743700" y="10012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1" name="Text Box 8">
          <a:extLst>
            <a:ext uri="{FF2B5EF4-FFF2-40B4-BE49-F238E27FC236}">
              <a16:creationId xmlns:a16="http://schemas.microsoft.com/office/drawing/2014/main" id="{00000000-0008-0000-2100-00008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912" name="Text Box 8">
          <a:extLst>
            <a:ext uri="{FF2B5EF4-FFF2-40B4-BE49-F238E27FC236}">
              <a16:creationId xmlns:a16="http://schemas.microsoft.com/office/drawing/2014/main" id="{00000000-0008-0000-2100-000090030000}"/>
            </a:ext>
          </a:extLst>
        </xdr:cNvPr>
        <xdr:cNvSpPr txBox="1">
          <a:spLocks noChangeArrowheads="1"/>
        </xdr:cNvSpPr>
      </xdr:nvSpPr>
      <xdr:spPr bwMode="auto">
        <a:xfrm>
          <a:off x="5074920" y="103708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3" name="Text Box 8">
          <a:extLst>
            <a:ext uri="{FF2B5EF4-FFF2-40B4-BE49-F238E27FC236}">
              <a16:creationId xmlns:a16="http://schemas.microsoft.com/office/drawing/2014/main" id="{00000000-0008-0000-2100-00009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14" name="Text Box 8">
          <a:extLst>
            <a:ext uri="{FF2B5EF4-FFF2-40B4-BE49-F238E27FC236}">
              <a16:creationId xmlns:a16="http://schemas.microsoft.com/office/drawing/2014/main" id="{00000000-0008-0000-2100-00009203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00000000-0008-0000-2100-00009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6" name="Text Box 2">
          <a:extLst>
            <a:ext uri="{FF2B5EF4-FFF2-40B4-BE49-F238E27FC236}">
              <a16:creationId xmlns:a16="http://schemas.microsoft.com/office/drawing/2014/main" id="{00000000-0008-0000-2100-00009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7" name="Text Box 3">
          <a:extLst>
            <a:ext uri="{FF2B5EF4-FFF2-40B4-BE49-F238E27FC236}">
              <a16:creationId xmlns:a16="http://schemas.microsoft.com/office/drawing/2014/main" id="{00000000-0008-0000-2100-00009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8" name="Text Box 4">
          <a:extLst>
            <a:ext uri="{FF2B5EF4-FFF2-40B4-BE49-F238E27FC236}">
              <a16:creationId xmlns:a16="http://schemas.microsoft.com/office/drawing/2014/main" id="{00000000-0008-0000-2100-00009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9" name="Text Box 5">
          <a:extLst>
            <a:ext uri="{FF2B5EF4-FFF2-40B4-BE49-F238E27FC236}">
              <a16:creationId xmlns:a16="http://schemas.microsoft.com/office/drawing/2014/main" id="{00000000-0008-0000-2100-00009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0" name="Text Box 6">
          <a:extLst>
            <a:ext uri="{FF2B5EF4-FFF2-40B4-BE49-F238E27FC236}">
              <a16:creationId xmlns:a16="http://schemas.microsoft.com/office/drawing/2014/main" id="{00000000-0008-0000-2100-00009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1" name="Text Box 8">
          <a:extLst>
            <a:ext uri="{FF2B5EF4-FFF2-40B4-BE49-F238E27FC236}">
              <a16:creationId xmlns:a16="http://schemas.microsoft.com/office/drawing/2014/main" id="{00000000-0008-0000-2100-00009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2" name="Text Box 9">
          <a:extLst>
            <a:ext uri="{FF2B5EF4-FFF2-40B4-BE49-F238E27FC236}">
              <a16:creationId xmlns:a16="http://schemas.microsoft.com/office/drawing/2014/main" id="{00000000-0008-0000-2100-00009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3" name="Text Box 10">
          <a:extLst>
            <a:ext uri="{FF2B5EF4-FFF2-40B4-BE49-F238E27FC236}">
              <a16:creationId xmlns:a16="http://schemas.microsoft.com/office/drawing/2014/main" id="{00000000-0008-0000-2100-00009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00000000-0008-0000-2100-00009C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5" name="Text Box 2">
          <a:extLst>
            <a:ext uri="{FF2B5EF4-FFF2-40B4-BE49-F238E27FC236}">
              <a16:creationId xmlns:a16="http://schemas.microsoft.com/office/drawing/2014/main" id="{00000000-0008-0000-2100-00009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926" name="Text Box 8">
          <a:extLst>
            <a:ext uri="{FF2B5EF4-FFF2-40B4-BE49-F238E27FC236}">
              <a16:creationId xmlns:a16="http://schemas.microsoft.com/office/drawing/2014/main" id="{00000000-0008-0000-2100-00009E030000}"/>
            </a:ext>
          </a:extLst>
        </xdr:cNvPr>
        <xdr:cNvSpPr txBox="1">
          <a:spLocks noChangeArrowheads="1"/>
        </xdr:cNvSpPr>
      </xdr:nvSpPr>
      <xdr:spPr bwMode="auto">
        <a:xfrm>
          <a:off x="507492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7" name="Text Box 8">
          <a:extLst>
            <a:ext uri="{FF2B5EF4-FFF2-40B4-BE49-F238E27FC236}">
              <a16:creationId xmlns:a16="http://schemas.microsoft.com/office/drawing/2014/main" id="{00000000-0008-0000-2100-00009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28" name="Text Box 8">
          <a:extLst>
            <a:ext uri="{FF2B5EF4-FFF2-40B4-BE49-F238E27FC236}">
              <a16:creationId xmlns:a16="http://schemas.microsoft.com/office/drawing/2014/main" id="{00000000-0008-0000-2100-0000A003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00000000-0008-0000-2100-0000A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0" name="Text Box 2">
          <a:extLst>
            <a:ext uri="{FF2B5EF4-FFF2-40B4-BE49-F238E27FC236}">
              <a16:creationId xmlns:a16="http://schemas.microsoft.com/office/drawing/2014/main" id="{00000000-0008-0000-2100-0000A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1" name="Text Box 3">
          <a:extLst>
            <a:ext uri="{FF2B5EF4-FFF2-40B4-BE49-F238E27FC236}">
              <a16:creationId xmlns:a16="http://schemas.microsoft.com/office/drawing/2014/main" id="{00000000-0008-0000-2100-0000A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2" name="Text Box 4">
          <a:extLst>
            <a:ext uri="{FF2B5EF4-FFF2-40B4-BE49-F238E27FC236}">
              <a16:creationId xmlns:a16="http://schemas.microsoft.com/office/drawing/2014/main" id="{00000000-0008-0000-2100-0000A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3" name="Text Box 5">
          <a:extLst>
            <a:ext uri="{FF2B5EF4-FFF2-40B4-BE49-F238E27FC236}">
              <a16:creationId xmlns:a16="http://schemas.microsoft.com/office/drawing/2014/main" id="{00000000-0008-0000-2100-0000A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4" name="Text Box 6">
          <a:extLst>
            <a:ext uri="{FF2B5EF4-FFF2-40B4-BE49-F238E27FC236}">
              <a16:creationId xmlns:a16="http://schemas.microsoft.com/office/drawing/2014/main" id="{00000000-0008-0000-2100-0000A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5" name="Text Box 8">
          <a:extLst>
            <a:ext uri="{FF2B5EF4-FFF2-40B4-BE49-F238E27FC236}">
              <a16:creationId xmlns:a16="http://schemas.microsoft.com/office/drawing/2014/main" id="{00000000-0008-0000-2100-0000A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6" name="Text Box 9">
          <a:extLst>
            <a:ext uri="{FF2B5EF4-FFF2-40B4-BE49-F238E27FC236}">
              <a16:creationId xmlns:a16="http://schemas.microsoft.com/office/drawing/2014/main" id="{00000000-0008-0000-2100-0000A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7" name="Text Box 10">
          <a:extLst>
            <a:ext uri="{FF2B5EF4-FFF2-40B4-BE49-F238E27FC236}">
              <a16:creationId xmlns:a16="http://schemas.microsoft.com/office/drawing/2014/main" id="{00000000-0008-0000-2100-0000A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00000000-0008-0000-2100-0000A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9" name="Text Box 2">
          <a:extLst>
            <a:ext uri="{FF2B5EF4-FFF2-40B4-BE49-F238E27FC236}">
              <a16:creationId xmlns:a16="http://schemas.microsoft.com/office/drawing/2014/main" id="{00000000-0008-0000-2100-0000A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940" name="Text Box 8">
          <a:extLst>
            <a:ext uri="{FF2B5EF4-FFF2-40B4-BE49-F238E27FC236}">
              <a16:creationId xmlns:a16="http://schemas.microsoft.com/office/drawing/2014/main" id="{00000000-0008-0000-2100-0000AC030000}"/>
            </a:ext>
          </a:extLst>
        </xdr:cNvPr>
        <xdr:cNvSpPr txBox="1">
          <a:spLocks noChangeArrowheads="1"/>
        </xdr:cNvSpPr>
      </xdr:nvSpPr>
      <xdr:spPr bwMode="auto">
        <a:xfrm>
          <a:off x="507492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00000000-0008-0000-2100-0000A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942" name="Text Box 8">
          <a:extLst>
            <a:ext uri="{FF2B5EF4-FFF2-40B4-BE49-F238E27FC236}">
              <a16:creationId xmlns:a16="http://schemas.microsoft.com/office/drawing/2014/main" id="{00000000-0008-0000-2100-0000AE030000}"/>
            </a:ext>
          </a:extLst>
        </xdr:cNvPr>
        <xdr:cNvSpPr txBox="1">
          <a:spLocks noChangeArrowheads="1"/>
        </xdr:cNvSpPr>
      </xdr:nvSpPr>
      <xdr:spPr bwMode="auto">
        <a:xfrm>
          <a:off x="5074920" y="103708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3" name="Text Box 8">
          <a:extLst>
            <a:ext uri="{FF2B5EF4-FFF2-40B4-BE49-F238E27FC236}">
              <a16:creationId xmlns:a16="http://schemas.microsoft.com/office/drawing/2014/main" id="{00000000-0008-0000-2100-0000A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44" name="Text Box 8">
          <a:extLst>
            <a:ext uri="{FF2B5EF4-FFF2-40B4-BE49-F238E27FC236}">
              <a16:creationId xmlns:a16="http://schemas.microsoft.com/office/drawing/2014/main" id="{00000000-0008-0000-2100-0000B003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00000000-0008-0000-2100-0000B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6" name="Text Box 2">
          <a:extLst>
            <a:ext uri="{FF2B5EF4-FFF2-40B4-BE49-F238E27FC236}">
              <a16:creationId xmlns:a16="http://schemas.microsoft.com/office/drawing/2014/main" id="{00000000-0008-0000-2100-0000B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7" name="Text Box 3">
          <a:extLst>
            <a:ext uri="{FF2B5EF4-FFF2-40B4-BE49-F238E27FC236}">
              <a16:creationId xmlns:a16="http://schemas.microsoft.com/office/drawing/2014/main" id="{00000000-0008-0000-2100-0000B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8" name="Text Box 4">
          <a:extLst>
            <a:ext uri="{FF2B5EF4-FFF2-40B4-BE49-F238E27FC236}">
              <a16:creationId xmlns:a16="http://schemas.microsoft.com/office/drawing/2014/main" id="{00000000-0008-0000-2100-0000B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9" name="Text Box 5">
          <a:extLst>
            <a:ext uri="{FF2B5EF4-FFF2-40B4-BE49-F238E27FC236}">
              <a16:creationId xmlns:a16="http://schemas.microsoft.com/office/drawing/2014/main" id="{00000000-0008-0000-2100-0000B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0" name="Text Box 6">
          <a:extLst>
            <a:ext uri="{FF2B5EF4-FFF2-40B4-BE49-F238E27FC236}">
              <a16:creationId xmlns:a16="http://schemas.microsoft.com/office/drawing/2014/main" id="{00000000-0008-0000-2100-0000B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1" name="Text Box 8">
          <a:extLst>
            <a:ext uri="{FF2B5EF4-FFF2-40B4-BE49-F238E27FC236}">
              <a16:creationId xmlns:a16="http://schemas.microsoft.com/office/drawing/2014/main" id="{00000000-0008-0000-2100-0000B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2" name="Text Box 9">
          <a:extLst>
            <a:ext uri="{FF2B5EF4-FFF2-40B4-BE49-F238E27FC236}">
              <a16:creationId xmlns:a16="http://schemas.microsoft.com/office/drawing/2014/main" id="{00000000-0008-0000-2100-0000B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3" name="Text Box 10">
          <a:extLst>
            <a:ext uri="{FF2B5EF4-FFF2-40B4-BE49-F238E27FC236}">
              <a16:creationId xmlns:a16="http://schemas.microsoft.com/office/drawing/2014/main" id="{00000000-0008-0000-2100-0000B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00000000-0008-0000-2100-0000B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5" name="Text Box 2">
          <a:extLst>
            <a:ext uri="{FF2B5EF4-FFF2-40B4-BE49-F238E27FC236}">
              <a16:creationId xmlns:a16="http://schemas.microsoft.com/office/drawing/2014/main" id="{00000000-0008-0000-2100-0000B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956" name="Text Box 8">
          <a:extLst>
            <a:ext uri="{FF2B5EF4-FFF2-40B4-BE49-F238E27FC236}">
              <a16:creationId xmlns:a16="http://schemas.microsoft.com/office/drawing/2014/main" id="{00000000-0008-0000-2100-0000BC030000}"/>
            </a:ext>
          </a:extLst>
        </xdr:cNvPr>
        <xdr:cNvSpPr txBox="1">
          <a:spLocks noChangeArrowheads="1"/>
        </xdr:cNvSpPr>
      </xdr:nvSpPr>
      <xdr:spPr bwMode="auto">
        <a:xfrm>
          <a:off x="507492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7" name="Text Box 8">
          <a:extLst>
            <a:ext uri="{FF2B5EF4-FFF2-40B4-BE49-F238E27FC236}">
              <a16:creationId xmlns:a16="http://schemas.microsoft.com/office/drawing/2014/main" id="{00000000-0008-0000-2100-0000B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664633</xdr:colOff>
      <xdr:row>55</xdr:row>
      <xdr:rowOff>21167</xdr:rowOff>
    </xdr:from>
    <xdr:ext cx="114300" cy="285750"/>
    <xdr:sp macro="" textlink="">
      <xdr:nvSpPr>
        <xdr:cNvPr id="958" name="Text Box 8">
          <a:extLst>
            <a:ext uri="{FF2B5EF4-FFF2-40B4-BE49-F238E27FC236}">
              <a16:creationId xmlns:a16="http://schemas.microsoft.com/office/drawing/2014/main" id="{00000000-0008-0000-2100-0000BE030000}"/>
            </a:ext>
          </a:extLst>
        </xdr:cNvPr>
        <xdr:cNvSpPr txBox="1">
          <a:spLocks noChangeArrowheads="1"/>
        </xdr:cNvSpPr>
      </xdr:nvSpPr>
      <xdr:spPr bwMode="auto">
        <a:xfrm>
          <a:off x="7179733" y="968332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00000000-0008-0000-2100-0000B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0" name="Text Box 2">
          <a:extLst>
            <a:ext uri="{FF2B5EF4-FFF2-40B4-BE49-F238E27FC236}">
              <a16:creationId xmlns:a16="http://schemas.microsoft.com/office/drawing/2014/main" id="{00000000-0008-0000-2100-0000C0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1" name="Text Box 3">
          <a:extLst>
            <a:ext uri="{FF2B5EF4-FFF2-40B4-BE49-F238E27FC236}">
              <a16:creationId xmlns:a16="http://schemas.microsoft.com/office/drawing/2014/main" id="{00000000-0008-0000-2100-0000C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2" name="Text Box 4">
          <a:extLst>
            <a:ext uri="{FF2B5EF4-FFF2-40B4-BE49-F238E27FC236}">
              <a16:creationId xmlns:a16="http://schemas.microsoft.com/office/drawing/2014/main" id="{00000000-0008-0000-2100-0000C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3" name="Text Box 5">
          <a:extLst>
            <a:ext uri="{FF2B5EF4-FFF2-40B4-BE49-F238E27FC236}">
              <a16:creationId xmlns:a16="http://schemas.microsoft.com/office/drawing/2014/main" id="{00000000-0008-0000-2100-0000C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4" name="Text Box 6">
          <a:extLst>
            <a:ext uri="{FF2B5EF4-FFF2-40B4-BE49-F238E27FC236}">
              <a16:creationId xmlns:a16="http://schemas.microsoft.com/office/drawing/2014/main" id="{00000000-0008-0000-2100-0000C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5" name="Text Box 8">
          <a:extLst>
            <a:ext uri="{FF2B5EF4-FFF2-40B4-BE49-F238E27FC236}">
              <a16:creationId xmlns:a16="http://schemas.microsoft.com/office/drawing/2014/main" id="{00000000-0008-0000-2100-0000C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6" name="Text Box 9">
          <a:extLst>
            <a:ext uri="{FF2B5EF4-FFF2-40B4-BE49-F238E27FC236}">
              <a16:creationId xmlns:a16="http://schemas.microsoft.com/office/drawing/2014/main" id="{00000000-0008-0000-2100-0000C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7" name="Text Box 10">
          <a:extLst>
            <a:ext uri="{FF2B5EF4-FFF2-40B4-BE49-F238E27FC236}">
              <a16:creationId xmlns:a16="http://schemas.microsoft.com/office/drawing/2014/main" id="{00000000-0008-0000-2100-0000C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95249</xdr:colOff>
      <xdr:row>55</xdr:row>
      <xdr:rowOff>0</xdr:rowOff>
    </xdr:from>
    <xdr:ext cx="114300" cy="28575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00000000-0008-0000-2100-0000C8030000}"/>
            </a:ext>
          </a:extLst>
        </xdr:cNvPr>
        <xdr:cNvSpPr txBox="1">
          <a:spLocks noChangeArrowheads="1"/>
        </xdr:cNvSpPr>
      </xdr:nvSpPr>
      <xdr:spPr bwMode="auto">
        <a:xfrm>
          <a:off x="5170169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58</xdr:row>
      <xdr:rowOff>127000</xdr:rowOff>
    </xdr:from>
    <xdr:ext cx="114300" cy="285750"/>
    <xdr:sp macro="" textlink="">
      <xdr:nvSpPr>
        <xdr:cNvPr id="969" name="Text Box 2">
          <a:extLst>
            <a:ext uri="{FF2B5EF4-FFF2-40B4-BE49-F238E27FC236}">
              <a16:creationId xmlns:a16="http://schemas.microsoft.com/office/drawing/2014/main" id="{00000000-0008-0000-2100-0000C9030000}"/>
            </a:ext>
          </a:extLst>
        </xdr:cNvPr>
        <xdr:cNvSpPr txBox="1">
          <a:spLocks noChangeArrowheads="1"/>
        </xdr:cNvSpPr>
      </xdr:nvSpPr>
      <xdr:spPr bwMode="auto">
        <a:xfrm>
          <a:off x="5773420" y="10314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970" name="Text Box 8">
          <a:extLst>
            <a:ext uri="{FF2B5EF4-FFF2-40B4-BE49-F238E27FC236}">
              <a16:creationId xmlns:a16="http://schemas.microsoft.com/office/drawing/2014/main" id="{00000000-0008-0000-2100-0000CA030000}"/>
            </a:ext>
          </a:extLst>
        </xdr:cNvPr>
        <xdr:cNvSpPr txBox="1">
          <a:spLocks noChangeArrowheads="1"/>
        </xdr:cNvSpPr>
      </xdr:nvSpPr>
      <xdr:spPr bwMode="auto">
        <a:xfrm>
          <a:off x="507492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1" name="Text Box 8">
          <a:extLst>
            <a:ext uri="{FF2B5EF4-FFF2-40B4-BE49-F238E27FC236}">
              <a16:creationId xmlns:a16="http://schemas.microsoft.com/office/drawing/2014/main" id="{00000000-0008-0000-2100-0000C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2" name="Text Box 8">
          <a:extLst>
            <a:ext uri="{FF2B5EF4-FFF2-40B4-BE49-F238E27FC236}">
              <a16:creationId xmlns:a16="http://schemas.microsoft.com/office/drawing/2014/main" id="{00000000-0008-0000-2100-0000CC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00000000-0008-0000-2100-0000C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4" name="Text Box 2">
          <a:extLst>
            <a:ext uri="{FF2B5EF4-FFF2-40B4-BE49-F238E27FC236}">
              <a16:creationId xmlns:a16="http://schemas.microsoft.com/office/drawing/2014/main" id="{00000000-0008-0000-2100-0000CE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5" name="Text Box 3">
          <a:extLst>
            <a:ext uri="{FF2B5EF4-FFF2-40B4-BE49-F238E27FC236}">
              <a16:creationId xmlns:a16="http://schemas.microsoft.com/office/drawing/2014/main" id="{00000000-0008-0000-2100-0000C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6" name="Text Box 4">
          <a:extLst>
            <a:ext uri="{FF2B5EF4-FFF2-40B4-BE49-F238E27FC236}">
              <a16:creationId xmlns:a16="http://schemas.microsoft.com/office/drawing/2014/main" id="{00000000-0008-0000-2100-0000D0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7" name="Text Box 5">
          <a:extLst>
            <a:ext uri="{FF2B5EF4-FFF2-40B4-BE49-F238E27FC236}">
              <a16:creationId xmlns:a16="http://schemas.microsoft.com/office/drawing/2014/main" id="{00000000-0008-0000-2100-0000D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8" name="Text Box 6">
          <a:extLst>
            <a:ext uri="{FF2B5EF4-FFF2-40B4-BE49-F238E27FC236}">
              <a16:creationId xmlns:a16="http://schemas.microsoft.com/office/drawing/2014/main" id="{00000000-0008-0000-2100-0000D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9" name="Text Box 8">
          <a:extLst>
            <a:ext uri="{FF2B5EF4-FFF2-40B4-BE49-F238E27FC236}">
              <a16:creationId xmlns:a16="http://schemas.microsoft.com/office/drawing/2014/main" id="{00000000-0008-0000-2100-0000D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0" name="Text Box 9">
          <a:extLst>
            <a:ext uri="{FF2B5EF4-FFF2-40B4-BE49-F238E27FC236}">
              <a16:creationId xmlns:a16="http://schemas.microsoft.com/office/drawing/2014/main" id="{00000000-0008-0000-2100-0000D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1" name="Text Box 10">
          <a:extLst>
            <a:ext uri="{FF2B5EF4-FFF2-40B4-BE49-F238E27FC236}">
              <a16:creationId xmlns:a16="http://schemas.microsoft.com/office/drawing/2014/main" id="{00000000-0008-0000-2100-0000D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00000000-0008-0000-2100-0000D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3" name="Text Box 2">
          <a:extLst>
            <a:ext uri="{FF2B5EF4-FFF2-40B4-BE49-F238E27FC236}">
              <a16:creationId xmlns:a16="http://schemas.microsoft.com/office/drawing/2014/main" id="{00000000-0008-0000-2100-0000D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4" name="Text Box 8">
          <a:extLst>
            <a:ext uri="{FF2B5EF4-FFF2-40B4-BE49-F238E27FC236}">
              <a16:creationId xmlns:a16="http://schemas.microsoft.com/office/drawing/2014/main" id="{00000000-0008-0000-2100-0000D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00000000-0008-0000-2100-0000D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6" name="Text Box 2">
          <a:extLst>
            <a:ext uri="{FF2B5EF4-FFF2-40B4-BE49-F238E27FC236}">
              <a16:creationId xmlns:a16="http://schemas.microsoft.com/office/drawing/2014/main" id="{00000000-0008-0000-2100-0000D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7" name="Text Box 3">
          <a:extLst>
            <a:ext uri="{FF2B5EF4-FFF2-40B4-BE49-F238E27FC236}">
              <a16:creationId xmlns:a16="http://schemas.microsoft.com/office/drawing/2014/main" id="{00000000-0008-0000-2100-0000D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8" name="Text Box 4">
          <a:extLst>
            <a:ext uri="{FF2B5EF4-FFF2-40B4-BE49-F238E27FC236}">
              <a16:creationId xmlns:a16="http://schemas.microsoft.com/office/drawing/2014/main" id="{00000000-0008-0000-2100-0000DC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9" name="Text Box 5">
          <a:extLst>
            <a:ext uri="{FF2B5EF4-FFF2-40B4-BE49-F238E27FC236}">
              <a16:creationId xmlns:a16="http://schemas.microsoft.com/office/drawing/2014/main" id="{00000000-0008-0000-2100-0000D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0" name="Text Box 6">
          <a:extLst>
            <a:ext uri="{FF2B5EF4-FFF2-40B4-BE49-F238E27FC236}">
              <a16:creationId xmlns:a16="http://schemas.microsoft.com/office/drawing/2014/main" id="{00000000-0008-0000-2100-0000DE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1" name="Text Box 8">
          <a:extLst>
            <a:ext uri="{FF2B5EF4-FFF2-40B4-BE49-F238E27FC236}">
              <a16:creationId xmlns:a16="http://schemas.microsoft.com/office/drawing/2014/main" id="{00000000-0008-0000-2100-0000D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2" name="Text Box 9">
          <a:extLst>
            <a:ext uri="{FF2B5EF4-FFF2-40B4-BE49-F238E27FC236}">
              <a16:creationId xmlns:a16="http://schemas.microsoft.com/office/drawing/2014/main" id="{00000000-0008-0000-2100-0000E0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3" name="Text Box 10">
          <a:extLst>
            <a:ext uri="{FF2B5EF4-FFF2-40B4-BE49-F238E27FC236}">
              <a16:creationId xmlns:a16="http://schemas.microsoft.com/office/drawing/2014/main" id="{00000000-0008-0000-2100-0000E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00000000-0008-0000-2100-0000E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5" name="Text Box 2">
          <a:extLst>
            <a:ext uri="{FF2B5EF4-FFF2-40B4-BE49-F238E27FC236}">
              <a16:creationId xmlns:a16="http://schemas.microsoft.com/office/drawing/2014/main" id="{00000000-0008-0000-2100-0000E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6" name="Text Box 8">
          <a:extLst>
            <a:ext uri="{FF2B5EF4-FFF2-40B4-BE49-F238E27FC236}">
              <a16:creationId xmlns:a16="http://schemas.microsoft.com/office/drawing/2014/main" id="{00000000-0008-0000-2100-0000E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7" name="Text Box 8">
          <a:extLst>
            <a:ext uri="{FF2B5EF4-FFF2-40B4-BE49-F238E27FC236}">
              <a16:creationId xmlns:a16="http://schemas.microsoft.com/office/drawing/2014/main" id="{00000000-0008-0000-2100-0000E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00000000-0008-0000-2100-0000E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9" name="Text Box 2">
          <a:extLst>
            <a:ext uri="{FF2B5EF4-FFF2-40B4-BE49-F238E27FC236}">
              <a16:creationId xmlns:a16="http://schemas.microsoft.com/office/drawing/2014/main" id="{00000000-0008-0000-2100-0000E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0" name="Text Box 3">
          <a:extLst>
            <a:ext uri="{FF2B5EF4-FFF2-40B4-BE49-F238E27FC236}">
              <a16:creationId xmlns:a16="http://schemas.microsoft.com/office/drawing/2014/main" id="{00000000-0008-0000-2100-0000E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1" name="Text Box 4">
          <a:extLst>
            <a:ext uri="{FF2B5EF4-FFF2-40B4-BE49-F238E27FC236}">
              <a16:creationId xmlns:a16="http://schemas.microsoft.com/office/drawing/2014/main" id="{00000000-0008-0000-2100-0000E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2" name="Text Box 5">
          <a:extLst>
            <a:ext uri="{FF2B5EF4-FFF2-40B4-BE49-F238E27FC236}">
              <a16:creationId xmlns:a16="http://schemas.microsoft.com/office/drawing/2014/main" id="{00000000-0008-0000-2100-0000E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3" name="Text Box 6">
          <a:extLst>
            <a:ext uri="{FF2B5EF4-FFF2-40B4-BE49-F238E27FC236}">
              <a16:creationId xmlns:a16="http://schemas.microsoft.com/office/drawing/2014/main" id="{00000000-0008-0000-2100-0000E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4" name="Text Box 8">
          <a:extLst>
            <a:ext uri="{FF2B5EF4-FFF2-40B4-BE49-F238E27FC236}">
              <a16:creationId xmlns:a16="http://schemas.microsoft.com/office/drawing/2014/main" id="{00000000-0008-0000-2100-0000EC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5" name="Text Box 9">
          <a:extLst>
            <a:ext uri="{FF2B5EF4-FFF2-40B4-BE49-F238E27FC236}">
              <a16:creationId xmlns:a16="http://schemas.microsoft.com/office/drawing/2014/main" id="{00000000-0008-0000-2100-0000ED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6" name="Text Box 10">
          <a:extLst>
            <a:ext uri="{FF2B5EF4-FFF2-40B4-BE49-F238E27FC236}">
              <a16:creationId xmlns:a16="http://schemas.microsoft.com/office/drawing/2014/main" id="{00000000-0008-0000-2100-0000EE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00000000-0008-0000-2100-0000EF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8" name="Text Box 2">
          <a:extLst>
            <a:ext uri="{FF2B5EF4-FFF2-40B4-BE49-F238E27FC236}">
              <a16:creationId xmlns:a16="http://schemas.microsoft.com/office/drawing/2014/main" id="{00000000-0008-0000-2100-0000F0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9" name="Text Box 8">
          <a:extLst>
            <a:ext uri="{FF2B5EF4-FFF2-40B4-BE49-F238E27FC236}">
              <a16:creationId xmlns:a16="http://schemas.microsoft.com/office/drawing/2014/main" id="{00000000-0008-0000-2100-0000F1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00000000-0008-0000-2100-0000F2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1" name="Text Box 2">
          <a:extLst>
            <a:ext uri="{FF2B5EF4-FFF2-40B4-BE49-F238E27FC236}">
              <a16:creationId xmlns:a16="http://schemas.microsoft.com/office/drawing/2014/main" id="{00000000-0008-0000-2100-0000F3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2" name="Text Box 3">
          <a:extLst>
            <a:ext uri="{FF2B5EF4-FFF2-40B4-BE49-F238E27FC236}">
              <a16:creationId xmlns:a16="http://schemas.microsoft.com/office/drawing/2014/main" id="{00000000-0008-0000-2100-0000F4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3" name="Text Box 4">
          <a:extLst>
            <a:ext uri="{FF2B5EF4-FFF2-40B4-BE49-F238E27FC236}">
              <a16:creationId xmlns:a16="http://schemas.microsoft.com/office/drawing/2014/main" id="{00000000-0008-0000-2100-0000F5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4" name="Text Box 5">
          <a:extLst>
            <a:ext uri="{FF2B5EF4-FFF2-40B4-BE49-F238E27FC236}">
              <a16:creationId xmlns:a16="http://schemas.microsoft.com/office/drawing/2014/main" id="{00000000-0008-0000-2100-0000F6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5" name="Text Box 6">
          <a:extLst>
            <a:ext uri="{FF2B5EF4-FFF2-40B4-BE49-F238E27FC236}">
              <a16:creationId xmlns:a16="http://schemas.microsoft.com/office/drawing/2014/main" id="{00000000-0008-0000-2100-0000F7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6" name="Text Box 8">
          <a:extLst>
            <a:ext uri="{FF2B5EF4-FFF2-40B4-BE49-F238E27FC236}">
              <a16:creationId xmlns:a16="http://schemas.microsoft.com/office/drawing/2014/main" id="{00000000-0008-0000-2100-0000F8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7" name="Text Box 9">
          <a:extLst>
            <a:ext uri="{FF2B5EF4-FFF2-40B4-BE49-F238E27FC236}">
              <a16:creationId xmlns:a16="http://schemas.microsoft.com/office/drawing/2014/main" id="{00000000-0008-0000-2100-0000F9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8" name="Text Box 10">
          <a:extLst>
            <a:ext uri="{FF2B5EF4-FFF2-40B4-BE49-F238E27FC236}">
              <a16:creationId xmlns:a16="http://schemas.microsoft.com/office/drawing/2014/main" id="{00000000-0008-0000-2100-0000FA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00000000-0008-0000-2100-0000FB030000}"/>
            </a:ext>
          </a:extLst>
        </xdr:cNvPr>
        <xdr:cNvSpPr txBox="1">
          <a:spLocks noChangeArrowheads="1"/>
        </xdr:cNvSpPr>
      </xdr:nvSpPr>
      <xdr:spPr bwMode="auto">
        <a:xfrm>
          <a:off x="50749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55</xdr:row>
      <xdr:rowOff>0</xdr:rowOff>
    </xdr:from>
    <xdr:ext cx="114300" cy="285750"/>
    <xdr:sp macro="" textlink="">
      <xdr:nvSpPr>
        <xdr:cNvPr id="1020" name="Text Box 2">
          <a:extLst>
            <a:ext uri="{FF2B5EF4-FFF2-40B4-BE49-F238E27FC236}">
              <a16:creationId xmlns:a16="http://schemas.microsoft.com/office/drawing/2014/main" id="{00000000-0008-0000-2100-0000FC030000}"/>
            </a:ext>
          </a:extLst>
        </xdr:cNvPr>
        <xdr:cNvSpPr txBox="1">
          <a:spLocks noChangeArrowheads="1"/>
        </xdr:cNvSpPr>
      </xdr:nvSpPr>
      <xdr:spPr bwMode="auto">
        <a:xfrm>
          <a:off x="5113020" y="966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57</xdr:row>
      <xdr:rowOff>0</xdr:rowOff>
    </xdr:from>
    <xdr:ext cx="114300" cy="285750"/>
    <xdr:sp macro="" textlink="">
      <xdr:nvSpPr>
        <xdr:cNvPr id="1021" name="Text Box 8">
          <a:extLst>
            <a:ext uri="{FF2B5EF4-FFF2-40B4-BE49-F238E27FC236}">
              <a16:creationId xmlns:a16="http://schemas.microsoft.com/office/drawing/2014/main" id="{00000000-0008-0000-2100-0000FD030000}"/>
            </a:ext>
          </a:extLst>
        </xdr:cNvPr>
        <xdr:cNvSpPr txBox="1">
          <a:spLocks noChangeArrowheads="1"/>
        </xdr:cNvSpPr>
      </xdr:nvSpPr>
      <xdr:spPr bwMode="auto">
        <a:xfrm>
          <a:off x="8869680" y="10012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2053166</xdr:colOff>
      <xdr:row>60</xdr:row>
      <xdr:rowOff>42333</xdr:rowOff>
    </xdr:from>
    <xdr:ext cx="114300" cy="28575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00000000-0008-0000-2100-0000FE030000}"/>
            </a:ext>
          </a:extLst>
        </xdr:cNvPr>
        <xdr:cNvSpPr txBox="1">
          <a:spLocks noChangeArrowheads="1"/>
        </xdr:cNvSpPr>
      </xdr:nvSpPr>
      <xdr:spPr bwMode="auto">
        <a:xfrm>
          <a:off x="5002106" y="105960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023" name="Text Box 8">
          <a:extLst>
            <a:ext uri="{FF2B5EF4-FFF2-40B4-BE49-F238E27FC236}">
              <a16:creationId xmlns:a16="http://schemas.microsoft.com/office/drawing/2014/main" id="{00000000-0008-0000-2100-0000FF03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024" name="Text Box 8">
          <a:extLst>
            <a:ext uri="{FF2B5EF4-FFF2-40B4-BE49-F238E27FC236}">
              <a16:creationId xmlns:a16="http://schemas.microsoft.com/office/drawing/2014/main" id="{00000000-0008-0000-2100-00000004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025" name="Text Box 8">
          <a:extLst>
            <a:ext uri="{FF2B5EF4-FFF2-40B4-BE49-F238E27FC236}">
              <a16:creationId xmlns:a16="http://schemas.microsoft.com/office/drawing/2014/main" id="{00000000-0008-0000-2100-000001040000}"/>
            </a:ext>
          </a:extLst>
        </xdr:cNvPr>
        <xdr:cNvSpPr txBox="1">
          <a:spLocks noChangeArrowheads="1"/>
        </xdr:cNvSpPr>
      </xdr:nvSpPr>
      <xdr:spPr bwMode="auto">
        <a:xfrm>
          <a:off x="5074920" y="101879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1026" name="Text Box 8">
          <a:extLst>
            <a:ext uri="{FF2B5EF4-FFF2-40B4-BE49-F238E27FC236}">
              <a16:creationId xmlns:a16="http://schemas.microsoft.com/office/drawing/2014/main" id="{00000000-0008-0000-2100-000002040000}"/>
            </a:ext>
          </a:extLst>
        </xdr:cNvPr>
        <xdr:cNvSpPr txBox="1">
          <a:spLocks noChangeArrowheads="1"/>
        </xdr:cNvSpPr>
      </xdr:nvSpPr>
      <xdr:spPr bwMode="auto">
        <a:xfrm>
          <a:off x="5246370" y="117271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1027" name="Text Box 8">
          <a:extLst>
            <a:ext uri="{FF2B5EF4-FFF2-40B4-BE49-F238E27FC236}">
              <a16:creationId xmlns:a16="http://schemas.microsoft.com/office/drawing/2014/main" id="{00000000-0008-0000-2100-000003040000}"/>
            </a:ext>
          </a:extLst>
        </xdr:cNvPr>
        <xdr:cNvSpPr txBox="1">
          <a:spLocks noChangeArrowheads="1"/>
        </xdr:cNvSpPr>
      </xdr:nvSpPr>
      <xdr:spPr bwMode="auto">
        <a:xfrm>
          <a:off x="5246370" y="117271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>
          <a:spLocks noChangeArrowheads="1"/>
        </xdr:cNvSpPr>
      </xdr:nvSpPr>
      <xdr:spPr bwMode="auto">
        <a:xfrm>
          <a:off x="6248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>
          <a:spLocks noChangeArrowheads="1"/>
        </xdr:cNvSpPr>
      </xdr:nvSpPr>
      <xdr:spPr bwMode="auto">
        <a:xfrm>
          <a:off x="6248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>
          <a:spLocks noChangeArrowheads="1"/>
        </xdr:cNvSpPr>
      </xdr:nvSpPr>
      <xdr:spPr bwMode="auto">
        <a:xfrm>
          <a:off x="624840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>
          <a:spLocks noChangeArrowheads="1"/>
        </xdr:cNvSpPr>
      </xdr:nvSpPr>
      <xdr:spPr bwMode="auto">
        <a:xfrm>
          <a:off x="624840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48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>
          <a:spLocks noChangeArrowheads="1"/>
        </xdr:cNvSpPr>
      </xdr:nvSpPr>
      <xdr:spPr bwMode="auto">
        <a:xfrm>
          <a:off x="624840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>
          <a:spLocks noChangeArrowheads="1"/>
        </xdr:cNvSpPr>
      </xdr:nvSpPr>
      <xdr:spPr bwMode="auto">
        <a:xfrm>
          <a:off x="624840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30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>
          <a:spLocks noChangeArrowheads="1"/>
        </xdr:cNvSpPr>
      </xdr:nvSpPr>
      <xdr:spPr bwMode="auto">
        <a:xfrm>
          <a:off x="6248400" y="5486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>
          <a:spLocks noChangeArrowheads="1"/>
        </xdr:cNvSpPr>
      </xdr:nvSpPr>
      <xdr:spPr bwMode="auto">
        <a:xfrm>
          <a:off x="624840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>
          <a:spLocks noChangeArrowheads="1"/>
        </xdr:cNvSpPr>
      </xdr:nvSpPr>
      <xdr:spPr bwMode="auto">
        <a:xfrm>
          <a:off x="624840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>
          <a:spLocks noChangeArrowheads="1"/>
        </xdr:cNvSpPr>
      </xdr:nvSpPr>
      <xdr:spPr bwMode="auto">
        <a:xfrm>
          <a:off x="624840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32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SpPr txBox="1">
          <a:spLocks noChangeArrowheads="1"/>
        </xdr:cNvSpPr>
      </xdr:nvSpPr>
      <xdr:spPr bwMode="auto">
        <a:xfrm>
          <a:off x="6248400" y="585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200-00002C000000}"/>
            </a:ext>
          </a:extLst>
        </xdr:cNvPr>
        <xdr:cNvSpPr txBox="1">
          <a:spLocks noChangeArrowheads="1"/>
        </xdr:cNvSpPr>
      </xdr:nvSpPr>
      <xdr:spPr bwMode="auto">
        <a:xfrm>
          <a:off x="624840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200-00002D000000}"/>
            </a:ext>
          </a:extLst>
        </xdr:cNvPr>
        <xdr:cNvSpPr txBox="1">
          <a:spLocks noChangeArrowheads="1"/>
        </xdr:cNvSpPr>
      </xdr:nvSpPr>
      <xdr:spPr bwMode="auto">
        <a:xfrm>
          <a:off x="624840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SpPr txBox="1">
          <a:spLocks noChangeArrowheads="1"/>
        </xdr:cNvSpPr>
      </xdr:nvSpPr>
      <xdr:spPr bwMode="auto">
        <a:xfrm>
          <a:off x="624840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SpPr txBox="1">
          <a:spLocks noChangeArrowheads="1"/>
        </xdr:cNvSpPr>
      </xdr:nvSpPr>
      <xdr:spPr bwMode="auto">
        <a:xfrm>
          <a:off x="624840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200-000030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200-000031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 txBox="1">
          <a:spLocks noChangeArrowheads="1"/>
        </xdr:cNvSpPr>
      </xdr:nvSpPr>
      <xdr:spPr bwMode="auto">
        <a:xfrm>
          <a:off x="624840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SpPr txBox="1">
          <a:spLocks noChangeArrowheads="1"/>
        </xdr:cNvSpPr>
      </xdr:nvSpPr>
      <xdr:spPr bwMode="auto">
        <a:xfrm>
          <a:off x="624840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200-000034000000}"/>
            </a:ext>
          </a:extLst>
        </xdr:cNvPr>
        <xdr:cNvSpPr txBox="1">
          <a:spLocks noChangeArrowheads="1"/>
        </xdr:cNvSpPr>
      </xdr:nvSpPr>
      <xdr:spPr bwMode="auto">
        <a:xfrm>
          <a:off x="624840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21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200-000035000000}"/>
            </a:ext>
          </a:extLst>
        </xdr:cNvPr>
        <xdr:cNvSpPr txBox="1">
          <a:spLocks noChangeArrowheads="1"/>
        </xdr:cNvSpPr>
      </xdr:nvSpPr>
      <xdr:spPr bwMode="auto">
        <a:xfrm>
          <a:off x="624840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200-000036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200-000037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200-000038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200-000039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200-00003A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200-00003B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200-00003C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200-000041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33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200-000043000000}"/>
            </a:ext>
          </a:extLst>
        </xdr:cNvPr>
        <xdr:cNvSpPr txBox="1">
          <a:spLocks noChangeArrowheads="1"/>
        </xdr:cNvSpPr>
      </xdr:nvSpPr>
      <xdr:spPr bwMode="auto">
        <a:xfrm>
          <a:off x="624840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200-000044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200-000045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200-000046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200-000047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200-000048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200-000049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200-00004A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200-00004B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200-00004C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200-00004D000000}"/>
            </a:ext>
          </a:extLst>
        </xdr:cNvPr>
        <xdr:cNvSpPr txBox="1">
          <a:spLocks noChangeArrowheads="1"/>
        </xdr:cNvSpPr>
      </xdr:nvSpPr>
      <xdr:spPr bwMode="auto">
        <a:xfrm>
          <a:off x="624840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200-00004E000000}"/>
            </a:ext>
          </a:extLst>
        </xdr:cNvPr>
        <xdr:cNvSpPr txBox="1">
          <a:spLocks noChangeArrowheads="1"/>
        </xdr:cNvSpPr>
      </xdr:nvSpPr>
      <xdr:spPr bwMode="auto">
        <a:xfrm>
          <a:off x="624840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200-00004F000000}"/>
            </a:ext>
          </a:extLst>
        </xdr:cNvPr>
        <xdr:cNvSpPr txBox="1">
          <a:spLocks noChangeArrowheads="1"/>
        </xdr:cNvSpPr>
      </xdr:nvSpPr>
      <xdr:spPr bwMode="auto">
        <a:xfrm>
          <a:off x="624840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200-000050000000}"/>
            </a:ext>
          </a:extLst>
        </xdr:cNvPr>
        <xdr:cNvSpPr txBox="1">
          <a:spLocks noChangeArrowheads="1"/>
        </xdr:cNvSpPr>
      </xdr:nvSpPr>
      <xdr:spPr bwMode="auto">
        <a:xfrm>
          <a:off x="624840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200-000051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49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200-000052000000}"/>
            </a:ext>
          </a:extLst>
        </xdr:cNvPr>
        <xdr:cNvSpPr txBox="1">
          <a:spLocks noChangeArrowheads="1"/>
        </xdr:cNvSpPr>
      </xdr:nvSpPr>
      <xdr:spPr bwMode="auto">
        <a:xfrm>
          <a:off x="624840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200-000053000000}"/>
            </a:ext>
          </a:extLst>
        </xdr:cNvPr>
        <xdr:cNvSpPr txBox="1">
          <a:spLocks noChangeArrowheads="1"/>
        </xdr:cNvSpPr>
      </xdr:nvSpPr>
      <xdr:spPr bwMode="auto">
        <a:xfrm>
          <a:off x="624840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200-000054000000}"/>
            </a:ext>
          </a:extLst>
        </xdr:cNvPr>
        <xdr:cNvSpPr txBox="1">
          <a:spLocks noChangeArrowheads="1"/>
        </xdr:cNvSpPr>
      </xdr:nvSpPr>
      <xdr:spPr bwMode="auto">
        <a:xfrm>
          <a:off x="624840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200-000055000000}"/>
            </a:ext>
          </a:extLst>
        </xdr:cNvPr>
        <xdr:cNvSpPr txBox="1">
          <a:spLocks noChangeArrowheads="1"/>
        </xdr:cNvSpPr>
      </xdr:nvSpPr>
      <xdr:spPr bwMode="auto">
        <a:xfrm>
          <a:off x="624840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21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200-000056000000}"/>
            </a:ext>
          </a:extLst>
        </xdr:cNvPr>
        <xdr:cNvSpPr txBox="1">
          <a:spLocks noChangeArrowheads="1"/>
        </xdr:cNvSpPr>
      </xdr:nvSpPr>
      <xdr:spPr bwMode="auto">
        <a:xfrm>
          <a:off x="624840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200-000057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200-000058000000}"/>
            </a:ext>
          </a:extLst>
        </xdr:cNvPr>
        <xdr:cNvSpPr txBox="1">
          <a:spLocks noChangeArrowheads="1"/>
        </xdr:cNvSpPr>
      </xdr:nvSpPr>
      <xdr:spPr bwMode="auto">
        <a:xfrm>
          <a:off x="624840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200-000059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200-00005A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200-00005B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200-00005C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200-00005D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200-00005E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200-00005F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200-000060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200-000061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200-000062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200-000063000000}"/>
            </a:ext>
          </a:extLst>
        </xdr:cNvPr>
        <xdr:cNvSpPr txBox="1">
          <a:spLocks noChangeArrowheads="1"/>
        </xdr:cNvSpPr>
      </xdr:nvSpPr>
      <xdr:spPr bwMode="auto">
        <a:xfrm>
          <a:off x="624840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33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200-000064000000}"/>
            </a:ext>
          </a:extLst>
        </xdr:cNvPr>
        <xdr:cNvSpPr txBox="1">
          <a:spLocks noChangeArrowheads="1"/>
        </xdr:cNvSpPr>
      </xdr:nvSpPr>
      <xdr:spPr bwMode="auto">
        <a:xfrm>
          <a:off x="624840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52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200-000065000000}"/>
            </a:ext>
          </a:extLst>
        </xdr:cNvPr>
        <xdr:cNvSpPr txBox="1">
          <a:spLocks noChangeArrowheads="1"/>
        </xdr:cNvSpPr>
      </xdr:nvSpPr>
      <xdr:spPr bwMode="auto">
        <a:xfrm>
          <a:off x="624840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52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200-000066000000}"/>
            </a:ext>
          </a:extLst>
        </xdr:cNvPr>
        <xdr:cNvSpPr txBox="1">
          <a:spLocks noChangeArrowheads="1"/>
        </xdr:cNvSpPr>
      </xdr:nvSpPr>
      <xdr:spPr bwMode="auto">
        <a:xfrm>
          <a:off x="624840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200-000067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200-000068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200-000069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200-00006A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200-00006B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200-00006C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200-00006D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200-00006E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200-00006F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200-000070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200-000071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200-000072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200-000073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200-000074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200-000075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200-000076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200-00007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200-000078000000}"/>
            </a:ext>
          </a:extLst>
        </xdr:cNvPr>
        <xdr:cNvSpPr txBox="1">
          <a:spLocks noChangeArrowheads="1"/>
        </xdr:cNvSpPr>
      </xdr:nvSpPr>
      <xdr:spPr bwMode="auto">
        <a:xfrm>
          <a:off x="1421130" y="12146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200-00007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200-00007A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200-00007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200-00007C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200-00007D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200-00007E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200-00007F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200-000080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200-000081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200-000082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200-000083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200-000084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200-000085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200-00008600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200-000087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200-000088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200-000089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200-00008A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200-00008B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200-00008C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200-00008D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200-00008E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200-00008F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200-000090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200-000091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200-000092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200-000093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200-000094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200-000095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200-000096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200-00009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200-000098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200-00009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200-00009A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200-00009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200-00009C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200-00009D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200-00009E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200-00009F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200-0000A0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200-0000A1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200-0000A2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200-0000A3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200-0000A4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200-0000A5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200-0000A6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200-0000A700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200-0000A8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200-0000A9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200-0000AA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200-0000AB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200-0000AC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200-0000AD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200-0000AE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200-0000AF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200-0000B0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200-0000B1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200-0000B2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200-0000B3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200-0000B4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200-0000B5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200-0000B6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200-0000B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200-0000BB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200-0000BC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200-0000BD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200-0000BE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200-0000BF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200-0000C0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200-0000C1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200-0000C2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200-0000C3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200-0000C4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200-0000C5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200-0000C6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200-0000C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200-0000C800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200-0000C9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200-0000CA00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200-0000CB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200-0000CC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200-0000CD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200-0000CE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200-0000CF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200-0000D0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200-0000D1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200-0000D2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200-0000D3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200-0000D4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200-0000D5000000}"/>
            </a:ext>
          </a:extLst>
        </xdr:cNvPr>
        <xdr:cNvSpPr txBox="1">
          <a:spLocks noChangeArrowheads="1"/>
        </xdr:cNvSpPr>
      </xdr:nvSpPr>
      <xdr:spPr bwMode="auto">
        <a:xfrm>
          <a:off x="12496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200-0000D6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200-0000D7000000}"/>
            </a:ext>
          </a:extLst>
        </xdr:cNvPr>
        <xdr:cNvSpPr txBox="1">
          <a:spLocks noChangeArrowheads="1"/>
        </xdr:cNvSpPr>
      </xdr:nvSpPr>
      <xdr:spPr bwMode="auto">
        <a:xfrm>
          <a:off x="1249680" y="14264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200-0000D8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200-0000D9000000}"/>
            </a:ext>
          </a:extLst>
        </xdr:cNvPr>
        <xdr:cNvSpPr txBox="1">
          <a:spLocks noChangeArrowheads="1"/>
        </xdr:cNvSpPr>
      </xdr:nvSpPr>
      <xdr:spPr bwMode="auto">
        <a:xfrm>
          <a:off x="1249680" y="13350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200-0000DA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200-0000D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200-0000DC000000}"/>
            </a:ext>
          </a:extLst>
        </xdr:cNvPr>
        <xdr:cNvSpPr txBox="1">
          <a:spLocks noChangeArrowheads="1"/>
        </xdr:cNvSpPr>
      </xdr:nvSpPr>
      <xdr:spPr bwMode="auto">
        <a:xfrm>
          <a:off x="1421130" y="12146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200-0000DD000000}"/>
            </a:ext>
          </a:extLst>
        </xdr:cNvPr>
        <xdr:cNvSpPr txBox="1">
          <a:spLocks noChangeArrowheads="1"/>
        </xdr:cNvSpPr>
      </xdr:nvSpPr>
      <xdr:spPr bwMode="auto">
        <a:xfrm>
          <a:off x="2093595" y="342730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200-0000DE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200-0000DF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200-0000E0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200-0000E1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200-0000E2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200-0000E3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200-0000E4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200-0000E5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200-0000E6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200-0000E7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200-0000E8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200-0000E9000000}"/>
            </a:ext>
          </a:extLst>
        </xdr:cNvPr>
        <xdr:cNvSpPr txBox="1">
          <a:spLocks noChangeArrowheads="1"/>
        </xdr:cNvSpPr>
      </xdr:nvSpPr>
      <xdr:spPr bwMode="auto">
        <a:xfrm>
          <a:off x="124968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200-0000EA00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200-0000EB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200-0000EC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200-0000ED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200-0000EE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200-0000EF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200-0000F0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200-0000F1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200-0000F2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200-0000F3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200-0000F4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200-0000F500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200-0000F6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200-0000F700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200-0000F8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200-0000F900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200-0000F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200-0000F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200-0000FC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200-0000FD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40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200-0000FE000000}"/>
            </a:ext>
          </a:extLst>
        </xdr:cNvPr>
        <xdr:cNvSpPr txBox="1">
          <a:spLocks noChangeArrowheads="1"/>
        </xdr:cNvSpPr>
      </xdr:nvSpPr>
      <xdr:spPr bwMode="auto">
        <a:xfrm>
          <a:off x="1253066" y="7378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200-0000FF000000}"/>
            </a:ext>
          </a:extLst>
        </xdr:cNvPr>
        <xdr:cNvSpPr txBox="1">
          <a:spLocks noChangeArrowheads="1"/>
        </xdr:cNvSpPr>
      </xdr:nvSpPr>
      <xdr:spPr bwMode="auto">
        <a:xfrm>
          <a:off x="1249680" y="7378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200-00000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200-00000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200-00000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200-00000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200-00000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200-00000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200-00000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200-00000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200-00000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200-00000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200-00000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200-00000B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200-00000C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200-00000D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200-00000E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200-00000F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200-000010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200-000011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200-000012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200-000013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200-000014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200-00001501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200-000016010000}"/>
            </a:ext>
          </a:extLst>
        </xdr:cNvPr>
        <xdr:cNvSpPr txBox="1">
          <a:spLocks noChangeArrowheads="1"/>
        </xdr:cNvSpPr>
      </xdr:nvSpPr>
      <xdr:spPr bwMode="auto">
        <a:xfrm>
          <a:off x="12496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200-000017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200-000018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200-000019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200-00001A010000}"/>
            </a:ext>
          </a:extLst>
        </xdr:cNvPr>
        <xdr:cNvSpPr txBox="1">
          <a:spLocks noChangeArrowheads="1"/>
        </xdr:cNvSpPr>
      </xdr:nvSpPr>
      <xdr:spPr bwMode="auto">
        <a:xfrm>
          <a:off x="1249680" y="13533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200-00001B01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200-00001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19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200-00001D010000}"/>
            </a:ext>
          </a:extLst>
        </xdr:cNvPr>
        <xdr:cNvSpPr txBox="1">
          <a:spLocks noChangeArrowheads="1"/>
        </xdr:cNvSpPr>
      </xdr:nvSpPr>
      <xdr:spPr bwMode="auto">
        <a:xfrm>
          <a:off x="1292013" y="350647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41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200-00001E010000}"/>
            </a:ext>
          </a:extLst>
        </xdr:cNvPr>
        <xdr:cNvSpPr txBox="1">
          <a:spLocks noChangeArrowheads="1"/>
        </xdr:cNvSpPr>
      </xdr:nvSpPr>
      <xdr:spPr bwMode="auto">
        <a:xfrm>
          <a:off x="1885104" y="752983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516466</xdr:colOff>
      <xdr:row>57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200-00001F010000}"/>
            </a:ext>
          </a:extLst>
        </xdr:cNvPr>
        <xdr:cNvSpPr txBox="1">
          <a:spLocks noChangeArrowheads="1"/>
        </xdr:cNvSpPr>
      </xdr:nvSpPr>
      <xdr:spPr bwMode="auto">
        <a:xfrm>
          <a:off x="2390986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200-00002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200-00002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200-00002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200-00002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200-00002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200-00002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200-00002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200-00002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200-00002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95249</xdr:colOff>
      <xdr:row>55</xdr:row>
      <xdr:rowOff>0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200-000029010000}"/>
            </a:ext>
          </a:extLst>
        </xdr:cNvPr>
        <xdr:cNvSpPr txBox="1">
          <a:spLocks noChangeArrowheads="1"/>
        </xdr:cNvSpPr>
      </xdr:nvSpPr>
      <xdr:spPr bwMode="auto">
        <a:xfrm>
          <a:off x="1344929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58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200-00002A010000}"/>
            </a:ext>
          </a:extLst>
        </xdr:cNvPr>
        <xdr:cNvSpPr txBox="1">
          <a:spLocks noChangeArrowheads="1"/>
        </xdr:cNvSpPr>
      </xdr:nvSpPr>
      <xdr:spPr bwMode="auto">
        <a:xfrm>
          <a:off x="1871980" y="10734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200-00002B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200-00002C010000}"/>
            </a:ext>
          </a:extLst>
        </xdr:cNvPr>
        <xdr:cNvSpPr txBox="1">
          <a:spLocks noChangeArrowheads="1"/>
        </xdr:cNvSpPr>
      </xdr:nvSpPr>
      <xdr:spPr bwMode="auto">
        <a:xfrm>
          <a:off x="12496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69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200-00002D010000}"/>
            </a:ext>
          </a:extLst>
        </xdr:cNvPr>
        <xdr:cNvSpPr txBox="1">
          <a:spLocks noChangeArrowheads="1"/>
        </xdr:cNvSpPr>
      </xdr:nvSpPr>
      <xdr:spPr bwMode="auto">
        <a:xfrm>
          <a:off x="1363980" y="12618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200-00002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200-00002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200-00003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200-00003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200-00003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200-00003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200-00003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200-00003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200-00003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200-00003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200-00003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200-00003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200-00003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200-00003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200-00003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200-00003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200-00003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200-00003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200-00004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200-00004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200-00004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200-00004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200-00004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200-00004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200-00004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200-00004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200-00004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200-00004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200-00004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200-00004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200-00004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200-00004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200-00004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200-00004F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200-000050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200-000051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200-000052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200-000053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200-000054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200-000055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200-000056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200-000057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200-000058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200-000059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200-00005A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200-00005B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200-00005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200-00005D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200-00005E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55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200-00005F010000}"/>
            </a:ext>
          </a:extLst>
        </xdr:cNvPr>
        <xdr:cNvSpPr txBox="1">
          <a:spLocks noChangeArrowheads="1"/>
        </xdr:cNvSpPr>
      </xdr:nvSpPr>
      <xdr:spPr bwMode="auto">
        <a:xfrm>
          <a:off x="12877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200-000061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200-000062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200-000063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200-000064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200-000065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200-000066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200-000067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200-000068010000}"/>
            </a:ext>
          </a:extLst>
        </xdr:cNvPr>
        <xdr:cNvSpPr txBox="1">
          <a:spLocks noChangeArrowheads="1"/>
        </xdr:cNvSpPr>
      </xdr:nvSpPr>
      <xdr:spPr bwMode="auto">
        <a:xfrm>
          <a:off x="187452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200-000069010000}"/>
            </a:ext>
          </a:extLst>
        </xdr:cNvPr>
        <xdr:cNvSpPr txBox="1">
          <a:spLocks noChangeArrowheads="1"/>
        </xdr:cNvSpPr>
      </xdr:nvSpPr>
      <xdr:spPr bwMode="auto">
        <a:xfrm>
          <a:off x="187452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200-00006A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200-00006B010000}"/>
            </a:ext>
          </a:extLst>
        </xdr:cNvPr>
        <xdr:cNvSpPr txBox="1">
          <a:spLocks noChangeArrowheads="1"/>
        </xdr:cNvSpPr>
      </xdr:nvSpPr>
      <xdr:spPr bwMode="auto">
        <a:xfrm>
          <a:off x="18745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200-00006C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200-00006D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200-00006E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200-00006F010000}"/>
            </a:ext>
          </a:extLst>
        </xdr:cNvPr>
        <xdr:cNvSpPr txBox="1">
          <a:spLocks noChangeArrowheads="1"/>
        </xdr:cNvSpPr>
      </xdr:nvSpPr>
      <xdr:spPr bwMode="auto">
        <a:xfrm>
          <a:off x="18745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77</xdr:row>
      <xdr:rowOff>9525</xdr:rowOff>
    </xdr:from>
    <xdr:ext cx="114300" cy="285750"/>
    <xdr:sp macro="" textlink="">
      <xdr:nvSpPr>
        <xdr:cNvPr id="368" name="Text Box 8">
          <a:extLst>
            <a:ext uri="{FF2B5EF4-FFF2-40B4-BE49-F238E27FC236}">
              <a16:creationId xmlns:a16="http://schemas.microsoft.com/office/drawing/2014/main" id="{00000000-0008-0000-2200-000070010000}"/>
            </a:ext>
          </a:extLst>
        </xdr:cNvPr>
        <xdr:cNvSpPr txBox="1">
          <a:spLocks noChangeArrowheads="1"/>
        </xdr:cNvSpPr>
      </xdr:nvSpPr>
      <xdr:spPr bwMode="auto">
        <a:xfrm>
          <a:off x="2293620" y="1409128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2200-000071010000}"/>
            </a:ext>
          </a:extLst>
        </xdr:cNvPr>
        <xdr:cNvSpPr txBox="1">
          <a:spLocks noChangeArrowheads="1"/>
        </xdr:cNvSpPr>
      </xdr:nvSpPr>
      <xdr:spPr bwMode="auto">
        <a:xfrm>
          <a:off x="187452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200-000072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200-000073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200-000074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200-000075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200-000076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200-000077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200-000078010000}"/>
            </a:ext>
          </a:extLst>
        </xdr:cNvPr>
        <xdr:cNvSpPr txBox="1">
          <a:spLocks noChangeArrowheads="1"/>
        </xdr:cNvSpPr>
      </xdr:nvSpPr>
      <xdr:spPr bwMode="auto">
        <a:xfrm>
          <a:off x="249936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200-000079010000}"/>
            </a:ext>
          </a:extLst>
        </xdr:cNvPr>
        <xdr:cNvSpPr txBox="1">
          <a:spLocks noChangeArrowheads="1"/>
        </xdr:cNvSpPr>
      </xdr:nvSpPr>
      <xdr:spPr bwMode="auto">
        <a:xfrm>
          <a:off x="249936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200-00007A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200-00007B010000}"/>
            </a:ext>
          </a:extLst>
        </xdr:cNvPr>
        <xdr:cNvSpPr txBox="1">
          <a:spLocks noChangeArrowheads="1"/>
        </xdr:cNvSpPr>
      </xdr:nvSpPr>
      <xdr:spPr bwMode="auto">
        <a:xfrm>
          <a:off x="249936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200-00007C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200-00007D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200-00007E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200-00007F010000}"/>
            </a:ext>
          </a:extLst>
        </xdr:cNvPr>
        <xdr:cNvSpPr txBox="1">
          <a:spLocks noChangeArrowheads="1"/>
        </xdr:cNvSpPr>
      </xdr:nvSpPr>
      <xdr:spPr bwMode="auto">
        <a:xfrm>
          <a:off x="249936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76</xdr:row>
      <xdr:rowOff>104775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200-000080010000}"/>
            </a:ext>
          </a:extLst>
        </xdr:cNvPr>
        <xdr:cNvSpPr txBox="1">
          <a:spLocks noChangeArrowheads="1"/>
        </xdr:cNvSpPr>
      </xdr:nvSpPr>
      <xdr:spPr bwMode="auto">
        <a:xfrm>
          <a:off x="2927985" y="140036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2200-000081010000}"/>
            </a:ext>
          </a:extLst>
        </xdr:cNvPr>
        <xdr:cNvSpPr txBox="1">
          <a:spLocks noChangeArrowheads="1"/>
        </xdr:cNvSpPr>
      </xdr:nvSpPr>
      <xdr:spPr bwMode="auto">
        <a:xfrm>
          <a:off x="249936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200-000082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200-000083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200-000084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200-000085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200-000086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200-000087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200-000088010000}"/>
            </a:ext>
          </a:extLst>
        </xdr:cNvPr>
        <xdr:cNvSpPr txBox="1">
          <a:spLocks noChangeArrowheads="1"/>
        </xdr:cNvSpPr>
      </xdr:nvSpPr>
      <xdr:spPr bwMode="auto">
        <a:xfrm>
          <a:off x="312420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200-000089010000}"/>
            </a:ext>
          </a:extLst>
        </xdr:cNvPr>
        <xdr:cNvSpPr txBox="1">
          <a:spLocks noChangeArrowheads="1"/>
        </xdr:cNvSpPr>
      </xdr:nvSpPr>
      <xdr:spPr bwMode="auto">
        <a:xfrm>
          <a:off x="312420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200-00008A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200-00008B010000}"/>
            </a:ext>
          </a:extLst>
        </xdr:cNvPr>
        <xdr:cNvSpPr txBox="1">
          <a:spLocks noChangeArrowheads="1"/>
        </xdr:cNvSpPr>
      </xdr:nvSpPr>
      <xdr:spPr bwMode="auto">
        <a:xfrm>
          <a:off x="3124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200-00008C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200-00008D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200-00008E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200-00008F010000}"/>
            </a:ext>
          </a:extLst>
        </xdr:cNvPr>
        <xdr:cNvSpPr txBox="1">
          <a:spLocks noChangeArrowheads="1"/>
        </xdr:cNvSpPr>
      </xdr:nvSpPr>
      <xdr:spPr bwMode="auto">
        <a:xfrm>
          <a:off x="312420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200-000090010000}"/>
            </a:ext>
          </a:extLst>
        </xdr:cNvPr>
        <xdr:cNvSpPr txBox="1">
          <a:spLocks noChangeArrowheads="1"/>
        </xdr:cNvSpPr>
      </xdr:nvSpPr>
      <xdr:spPr bwMode="auto">
        <a:xfrm>
          <a:off x="312420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200-000091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200-000092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200-000093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200-000094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200-000095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200-000096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77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200-000097010000}"/>
            </a:ext>
          </a:extLst>
        </xdr:cNvPr>
        <xdr:cNvSpPr txBox="1">
          <a:spLocks noChangeArrowheads="1"/>
        </xdr:cNvSpPr>
      </xdr:nvSpPr>
      <xdr:spPr bwMode="auto">
        <a:xfrm>
          <a:off x="374904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77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200-000098010000}"/>
            </a:ext>
          </a:extLst>
        </xdr:cNvPr>
        <xdr:cNvSpPr txBox="1">
          <a:spLocks noChangeArrowheads="1"/>
        </xdr:cNvSpPr>
      </xdr:nvSpPr>
      <xdr:spPr bwMode="auto">
        <a:xfrm>
          <a:off x="374904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200-000099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200-00009A010000}"/>
            </a:ext>
          </a:extLst>
        </xdr:cNvPr>
        <xdr:cNvSpPr txBox="1">
          <a:spLocks noChangeArrowheads="1"/>
        </xdr:cNvSpPr>
      </xdr:nvSpPr>
      <xdr:spPr bwMode="auto">
        <a:xfrm>
          <a:off x="374904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200-00009B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200-00009C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200-00009D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200-00009E010000}"/>
            </a:ext>
          </a:extLst>
        </xdr:cNvPr>
        <xdr:cNvSpPr txBox="1">
          <a:spLocks noChangeArrowheads="1"/>
        </xdr:cNvSpPr>
      </xdr:nvSpPr>
      <xdr:spPr bwMode="auto">
        <a:xfrm>
          <a:off x="374904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76</xdr:row>
      <xdr:rowOff>104775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200-00009F010000}"/>
            </a:ext>
          </a:extLst>
        </xdr:cNvPr>
        <xdr:cNvSpPr txBox="1">
          <a:spLocks noChangeArrowheads="1"/>
        </xdr:cNvSpPr>
      </xdr:nvSpPr>
      <xdr:spPr bwMode="auto">
        <a:xfrm>
          <a:off x="4177665" y="140036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200-0000A1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200-0000A2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200-0000A3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200-0000A4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200-0000A5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200-0000A6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200-0000A7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200-0000A8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200-0000A9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200-0000AA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200-0000AB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200-0000AC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200-0000AD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200-0000AE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104775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200-0000AF010000}"/>
            </a:ext>
          </a:extLst>
        </xdr:cNvPr>
        <xdr:cNvSpPr txBox="1">
          <a:spLocks noChangeArrowheads="1"/>
        </xdr:cNvSpPr>
      </xdr:nvSpPr>
      <xdr:spPr bwMode="auto">
        <a:xfrm>
          <a:off x="4373880" y="140036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200-0000B0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200-0000B1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200-0000B2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200-0000B3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200-0000B4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200-0000B5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200-0000B6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200-0000B7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200-0000B8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200-0000B9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200-0000BA010000}"/>
            </a:ext>
          </a:extLst>
        </xdr:cNvPr>
        <xdr:cNvSpPr txBox="1">
          <a:spLocks noChangeArrowheads="1"/>
        </xdr:cNvSpPr>
      </xdr:nvSpPr>
      <xdr:spPr bwMode="auto">
        <a:xfrm>
          <a:off x="437388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200-0000BB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200-0000BC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200-0000BD010000}"/>
            </a:ext>
          </a:extLst>
        </xdr:cNvPr>
        <xdr:cNvSpPr txBox="1">
          <a:spLocks noChangeArrowheads="1"/>
        </xdr:cNvSpPr>
      </xdr:nvSpPr>
      <xdr:spPr bwMode="auto">
        <a:xfrm>
          <a:off x="43738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76</xdr:row>
      <xdr:rowOff>21166</xdr:rowOff>
    </xdr:from>
    <xdr:ext cx="114300" cy="285750"/>
    <xdr:sp macro="" textlink="">
      <xdr:nvSpPr>
        <xdr:cNvPr id="446" name="Text Box 12">
          <a:extLst>
            <a:ext uri="{FF2B5EF4-FFF2-40B4-BE49-F238E27FC236}">
              <a16:creationId xmlns:a16="http://schemas.microsoft.com/office/drawing/2014/main" id="{00000000-0008-0000-2200-0000BE010000}"/>
            </a:ext>
          </a:extLst>
        </xdr:cNvPr>
        <xdr:cNvSpPr txBox="1">
          <a:spLocks noChangeArrowheads="1"/>
        </xdr:cNvSpPr>
      </xdr:nvSpPr>
      <xdr:spPr bwMode="auto">
        <a:xfrm>
          <a:off x="4374304" y="1392004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200-0000BF010000}"/>
            </a:ext>
          </a:extLst>
        </xdr:cNvPr>
        <xdr:cNvSpPr txBox="1">
          <a:spLocks noChangeArrowheads="1"/>
        </xdr:cNvSpPr>
      </xdr:nvSpPr>
      <xdr:spPr bwMode="auto">
        <a:xfrm>
          <a:off x="437388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200-0000C0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200-0000C1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200-0000C2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200-0000C3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200-0000C4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200-0000C5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200-0000C6010000}"/>
            </a:ext>
          </a:extLst>
        </xdr:cNvPr>
        <xdr:cNvSpPr txBox="1">
          <a:spLocks noChangeArrowheads="1"/>
        </xdr:cNvSpPr>
      </xdr:nvSpPr>
      <xdr:spPr bwMode="auto">
        <a:xfrm>
          <a:off x="499872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200-0000C7010000}"/>
            </a:ext>
          </a:extLst>
        </xdr:cNvPr>
        <xdr:cNvSpPr txBox="1">
          <a:spLocks noChangeArrowheads="1"/>
        </xdr:cNvSpPr>
      </xdr:nvSpPr>
      <xdr:spPr bwMode="auto">
        <a:xfrm>
          <a:off x="4998720" y="14081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200-0000C8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200-0000C9010000}"/>
            </a:ext>
          </a:extLst>
        </xdr:cNvPr>
        <xdr:cNvSpPr txBox="1">
          <a:spLocks noChangeArrowheads="1"/>
        </xdr:cNvSpPr>
      </xdr:nvSpPr>
      <xdr:spPr bwMode="auto">
        <a:xfrm>
          <a:off x="499872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200-0000CA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200-0000CB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200-0000CC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200-0000CD010000}"/>
            </a:ext>
          </a:extLst>
        </xdr:cNvPr>
        <xdr:cNvSpPr txBox="1">
          <a:spLocks noChangeArrowheads="1"/>
        </xdr:cNvSpPr>
      </xdr:nvSpPr>
      <xdr:spPr bwMode="auto">
        <a:xfrm>
          <a:off x="499872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77</xdr:row>
      <xdr:rowOff>115358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200-0000CE010000}"/>
            </a:ext>
          </a:extLst>
        </xdr:cNvPr>
        <xdr:cNvSpPr txBox="1">
          <a:spLocks noChangeArrowheads="1"/>
        </xdr:cNvSpPr>
      </xdr:nvSpPr>
      <xdr:spPr bwMode="auto">
        <a:xfrm>
          <a:off x="5490845" y="1419711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62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200-0000CF010000}"/>
            </a:ext>
          </a:extLst>
        </xdr:cNvPr>
        <xdr:cNvSpPr txBox="1">
          <a:spLocks noChangeArrowheads="1"/>
        </xdr:cNvSpPr>
      </xdr:nvSpPr>
      <xdr:spPr bwMode="auto">
        <a:xfrm>
          <a:off x="6248400" y="1151847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200-0000D0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200-0000D1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200-0000D2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200-0000D3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200-0000D4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200-0000D5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200-0000D6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200-0000D7010000}"/>
            </a:ext>
          </a:extLst>
        </xdr:cNvPr>
        <xdr:cNvSpPr txBox="1">
          <a:spLocks noChangeArrowheads="1"/>
        </xdr:cNvSpPr>
      </xdr:nvSpPr>
      <xdr:spPr bwMode="auto">
        <a:xfrm>
          <a:off x="12496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200-0000D8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200-0000D9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200-0000DA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200-0000DB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200-0000D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200-0000D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200-0000DE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200-0000D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200-0000E0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200-0000E1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200-0000E2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200-0000E3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200-0000E4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200-0000E5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200-0000E6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200-0000E7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200-0000E8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200-0000E9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200-0000E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200-0000E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200-0000E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200-0000E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200-0000EE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200-0000E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200-0000F0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200-0000F1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200-0000F2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200-0000F3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200-0000F401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200-0000F5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200-0000F6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200-0000F7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200-0000F8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200-0000F9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200-0000F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200-0000F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200-0000FC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200-0000FD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200-0000FE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200-0000FF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200-000000020000}"/>
            </a:ext>
          </a:extLst>
        </xdr:cNvPr>
        <xdr:cNvSpPr txBox="1">
          <a:spLocks noChangeArrowheads="1"/>
        </xdr:cNvSpPr>
      </xdr:nvSpPr>
      <xdr:spPr bwMode="auto">
        <a:xfrm>
          <a:off x="1249680" y="7863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200-000001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200-000002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200-000003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200-000004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200-000005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200-000006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200-000007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200-000008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200-000009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200-00000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200-00000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200-00000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200-00000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200-00000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200-00001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200-00001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200-00001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200-00001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200-00001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200-00001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200-00001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200-00001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200-00001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200-00001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200-00001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200-00001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200-00001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200-00001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200-00001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200-00001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200-00002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200-000021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200-000022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200-00002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200-00002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200-00002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200-00002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200-00002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200-00002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200-00002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200-00002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200-00002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200-00002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200-00002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200-00002E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200-00002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200-00003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200-00003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200-00003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200-00003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200-00003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200-00003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200-00003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200-00003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200-00003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200-00003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200-00003A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200-00003B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200-00003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200-00003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200-00003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200-00003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200-00004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200-00004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200-00004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200-000043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200-000044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200-000045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200-000046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200-000047020000}"/>
            </a:ext>
          </a:extLst>
        </xdr:cNvPr>
        <xdr:cNvSpPr txBox="1">
          <a:spLocks noChangeArrowheads="1"/>
        </xdr:cNvSpPr>
      </xdr:nvSpPr>
      <xdr:spPr bwMode="auto">
        <a:xfrm>
          <a:off x="1249680" y="8412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200-000048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200-000049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200-00004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200-00004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200-00004C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200-00004D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200-00004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200-00004F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200-00005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74083</xdr:colOff>
      <xdr:row>46</xdr:row>
      <xdr:rowOff>31749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200-000051020000}"/>
            </a:ext>
          </a:extLst>
        </xdr:cNvPr>
        <xdr:cNvSpPr txBox="1">
          <a:spLocks noChangeArrowheads="1"/>
        </xdr:cNvSpPr>
      </xdr:nvSpPr>
      <xdr:spPr bwMode="auto">
        <a:xfrm>
          <a:off x="1323763" y="8444229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200-00005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200-00005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200-00005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200-00005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200-00005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200-00005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200-00005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200-00005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200-00005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200-00005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200-00005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200-00005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200-00005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200-00005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200-00006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200-00006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200-00006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200-00006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200-00006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200-00006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200-00006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200-00006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200-000068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200-000069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200-00006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200-00006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200-00006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200-00006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200-00006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200-00006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200-00007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200-00007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200-00007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200-00007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200-00007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200-000075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200-00007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200-00007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200-00007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200-00007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200-00007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200-00007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200-00007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200-00007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200-00007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200-00007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200-00008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200-000081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200-000082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200-00008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200-00008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200-00008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200-00008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200-00008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200-00008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200-00008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200-00008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200-00008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200-00008C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200-00008D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200-00008E020000}"/>
            </a:ext>
          </a:extLst>
        </xdr:cNvPr>
        <xdr:cNvSpPr txBox="1">
          <a:spLocks noChangeArrowheads="1"/>
        </xdr:cNvSpPr>
      </xdr:nvSpPr>
      <xdr:spPr bwMode="auto">
        <a:xfrm>
          <a:off x="124968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200-00008F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200-000090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200-00009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200-00009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200-000093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200-000094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200-00009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200-000096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200-00009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48</xdr:row>
      <xdr:rowOff>158750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200-000098020000}"/>
            </a:ext>
          </a:extLst>
        </xdr:cNvPr>
        <xdr:cNvSpPr txBox="1">
          <a:spLocks noChangeArrowheads="1"/>
        </xdr:cNvSpPr>
      </xdr:nvSpPr>
      <xdr:spPr bwMode="auto">
        <a:xfrm>
          <a:off x="1344930" y="893699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200-00009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200-00009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200-00009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200-00009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200-00009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200-00009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200-00009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200-0000A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200-0000A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200-0000A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200-0000A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200-0000A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200-0000A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200-0000A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200-0000A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200-0000A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200-0000A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200-0000A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200-0000A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200-0000A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200-0000A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200-0000A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200-0000A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200-0000B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200-0000B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200-0000B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200-0000B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200-0000B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200-0000B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200-0000B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200-0000B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200-0000B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200-0000B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200-0000B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200-0000B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200-0000B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200-0000B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200-0000B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200-0000B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200-0000C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200-0000C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200-0000C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200-0000C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200-0000C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200-0000C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200-0000C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200-0000C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200-0000C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200-0000C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200-0000C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200-0000C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200-0000C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200-0000C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200-0000C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200-0000C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200-0000D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200-0000D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200-0000D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200-0000D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200-0000D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200-0000D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200-0000D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200-0000D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200-0000D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51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200-0000D9020000}"/>
            </a:ext>
          </a:extLst>
        </xdr:cNvPr>
        <xdr:cNvSpPr txBox="1">
          <a:spLocks noChangeArrowheads="1"/>
        </xdr:cNvSpPr>
      </xdr:nvSpPr>
      <xdr:spPr bwMode="auto">
        <a:xfrm>
          <a:off x="1260263" y="93692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200-0000DA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200-0000DB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200-0000D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200-0000D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200-0000D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200-0000D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200-0000E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200-0000E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200-0000E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200-0000E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200-0000E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200-0000E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200-0000E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200-0000E7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200-0000E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200-0000E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200-0000E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200-0000E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200-0000E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200-0000E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200-0000E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200-0000E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200-0000F0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200-0000F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200-0000F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200-0000F3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200-0000F402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200-0000F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200-0000F6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200-0000F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200-0000F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200-0000F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200-0000F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200-0000F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200-0000FC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200-0000FD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200-0000F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200-0000FF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52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200-000000030000}"/>
            </a:ext>
          </a:extLst>
        </xdr:cNvPr>
        <xdr:cNvSpPr txBox="1">
          <a:spLocks noChangeArrowheads="1"/>
        </xdr:cNvSpPr>
      </xdr:nvSpPr>
      <xdr:spPr bwMode="auto">
        <a:xfrm>
          <a:off x="124968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200-000001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200-000002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200-000003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200-000004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200-000005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200-000006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200-000007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200-000008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200-000009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51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200-00000A030000}"/>
            </a:ext>
          </a:extLst>
        </xdr:cNvPr>
        <xdr:cNvSpPr txBox="1">
          <a:spLocks noChangeArrowheads="1"/>
        </xdr:cNvSpPr>
      </xdr:nvSpPr>
      <xdr:spPr bwMode="auto">
        <a:xfrm>
          <a:off x="1260263" y="93692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200-00000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200-00000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200-00000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200-00000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200-00000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200-00001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200-00001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200-00001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200-00001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200-00001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200-00001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200-00001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200-00001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200-00001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200-00001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200-00001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200-00001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200-00001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200-00001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200-00001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200-00001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200-00002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200-00002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200-00002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200-00002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200-00002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200-00002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200-00002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200-00002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200-00002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200-00002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200-00002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200-00002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200-00002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200-00002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200-00002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200-00002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200-00003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200-00003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200-00003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200-00003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200-00003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200-00003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200-00003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200-00003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200-00003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200-00003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200-00003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200-00003B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200-00003C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200-00003D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200-00003E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200-00003F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200-00004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200-000041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200-000042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200-000043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200-000044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200-000045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200-000046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200-000047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200-000048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200-000049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200-00004A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54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200-00004B030000}"/>
            </a:ext>
          </a:extLst>
        </xdr:cNvPr>
        <xdr:cNvSpPr txBox="1">
          <a:spLocks noChangeArrowheads="1"/>
        </xdr:cNvSpPr>
      </xdr:nvSpPr>
      <xdr:spPr bwMode="auto">
        <a:xfrm>
          <a:off x="1260263" y="991785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2200-00004C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00000000-0008-0000-2200-00004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6" name="Text Box 2">
          <a:extLst>
            <a:ext uri="{FF2B5EF4-FFF2-40B4-BE49-F238E27FC236}">
              <a16:creationId xmlns:a16="http://schemas.microsoft.com/office/drawing/2014/main" id="{00000000-0008-0000-2200-00004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7" name="Text Box 3">
          <a:extLst>
            <a:ext uri="{FF2B5EF4-FFF2-40B4-BE49-F238E27FC236}">
              <a16:creationId xmlns:a16="http://schemas.microsoft.com/office/drawing/2014/main" id="{00000000-0008-0000-2200-00004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8" name="Text Box 4">
          <a:extLst>
            <a:ext uri="{FF2B5EF4-FFF2-40B4-BE49-F238E27FC236}">
              <a16:creationId xmlns:a16="http://schemas.microsoft.com/office/drawing/2014/main" id="{00000000-0008-0000-2200-00005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9" name="Text Box 5">
          <a:extLst>
            <a:ext uri="{FF2B5EF4-FFF2-40B4-BE49-F238E27FC236}">
              <a16:creationId xmlns:a16="http://schemas.microsoft.com/office/drawing/2014/main" id="{00000000-0008-0000-2200-00005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0" name="Text Box 6">
          <a:extLst>
            <a:ext uri="{FF2B5EF4-FFF2-40B4-BE49-F238E27FC236}">
              <a16:creationId xmlns:a16="http://schemas.microsoft.com/office/drawing/2014/main" id="{00000000-0008-0000-2200-00005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2200-00005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2" name="Text Box 9">
          <a:extLst>
            <a:ext uri="{FF2B5EF4-FFF2-40B4-BE49-F238E27FC236}">
              <a16:creationId xmlns:a16="http://schemas.microsoft.com/office/drawing/2014/main" id="{00000000-0008-0000-2200-00005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3" name="Text Box 10">
          <a:extLst>
            <a:ext uri="{FF2B5EF4-FFF2-40B4-BE49-F238E27FC236}">
              <a16:creationId xmlns:a16="http://schemas.microsoft.com/office/drawing/2014/main" id="{00000000-0008-0000-2200-00005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00000000-0008-0000-2200-000056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5" name="Text Box 2">
          <a:extLst>
            <a:ext uri="{FF2B5EF4-FFF2-40B4-BE49-F238E27FC236}">
              <a16:creationId xmlns:a16="http://schemas.microsoft.com/office/drawing/2014/main" id="{00000000-0008-0000-2200-000057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2200-000058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2200-000059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200-00005A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59" name="Text Box 8">
          <a:extLst>
            <a:ext uri="{FF2B5EF4-FFF2-40B4-BE49-F238E27FC236}">
              <a16:creationId xmlns:a16="http://schemas.microsoft.com/office/drawing/2014/main" id="{00000000-0008-0000-2200-00005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2200-00005C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200-00005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200-00005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3" name="Text Box 3">
          <a:extLst>
            <a:ext uri="{FF2B5EF4-FFF2-40B4-BE49-F238E27FC236}">
              <a16:creationId xmlns:a16="http://schemas.microsoft.com/office/drawing/2014/main" id="{00000000-0008-0000-2200-00005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4" name="Text Box 4">
          <a:extLst>
            <a:ext uri="{FF2B5EF4-FFF2-40B4-BE49-F238E27FC236}">
              <a16:creationId xmlns:a16="http://schemas.microsoft.com/office/drawing/2014/main" id="{00000000-0008-0000-2200-00006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5" name="Text Box 5">
          <a:extLst>
            <a:ext uri="{FF2B5EF4-FFF2-40B4-BE49-F238E27FC236}">
              <a16:creationId xmlns:a16="http://schemas.microsoft.com/office/drawing/2014/main" id="{00000000-0008-0000-2200-00006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6" name="Text Box 6">
          <a:extLst>
            <a:ext uri="{FF2B5EF4-FFF2-40B4-BE49-F238E27FC236}">
              <a16:creationId xmlns:a16="http://schemas.microsoft.com/office/drawing/2014/main" id="{00000000-0008-0000-2200-00006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2200-00006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8" name="Text Box 9">
          <a:extLst>
            <a:ext uri="{FF2B5EF4-FFF2-40B4-BE49-F238E27FC236}">
              <a16:creationId xmlns:a16="http://schemas.microsoft.com/office/drawing/2014/main" id="{00000000-0008-0000-2200-00006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9" name="Text Box 10">
          <a:extLst>
            <a:ext uri="{FF2B5EF4-FFF2-40B4-BE49-F238E27FC236}">
              <a16:creationId xmlns:a16="http://schemas.microsoft.com/office/drawing/2014/main" id="{00000000-0008-0000-2200-00006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2200-000066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2200-000067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19</xdr:row>
      <xdr:rowOff>63500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2200-000068030000}"/>
            </a:ext>
          </a:extLst>
        </xdr:cNvPr>
        <xdr:cNvSpPr txBox="1">
          <a:spLocks noChangeArrowheads="1"/>
        </xdr:cNvSpPr>
      </xdr:nvSpPr>
      <xdr:spPr bwMode="auto">
        <a:xfrm>
          <a:off x="1253066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63500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2200-000069030000}"/>
            </a:ext>
          </a:extLst>
        </xdr:cNvPr>
        <xdr:cNvSpPr txBox="1">
          <a:spLocks noChangeArrowheads="1"/>
        </xdr:cNvSpPr>
      </xdr:nvSpPr>
      <xdr:spPr bwMode="auto">
        <a:xfrm>
          <a:off x="1249680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74" name="Text Box 8">
          <a:extLst>
            <a:ext uri="{FF2B5EF4-FFF2-40B4-BE49-F238E27FC236}">
              <a16:creationId xmlns:a16="http://schemas.microsoft.com/office/drawing/2014/main" id="{00000000-0008-0000-2200-00006A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0000000-0008-0000-2200-00006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6" name="Text Box 2">
          <a:extLst>
            <a:ext uri="{FF2B5EF4-FFF2-40B4-BE49-F238E27FC236}">
              <a16:creationId xmlns:a16="http://schemas.microsoft.com/office/drawing/2014/main" id="{00000000-0008-0000-2200-00006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7" name="Text Box 3">
          <a:extLst>
            <a:ext uri="{FF2B5EF4-FFF2-40B4-BE49-F238E27FC236}">
              <a16:creationId xmlns:a16="http://schemas.microsoft.com/office/drawing/2014/main" id="{00000000-0008-0000-2200-00006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8" name="Text Box 4">
          <a:extLst>
            <a:ext uri="{FF2B5EF4-FFF2-40B4-BE49-F238E27FC236}">
              <a16:creationId xmlns:a16="http://schemas.microsoft.com/office/drawing/2014/main" id="{00000000-0008-0000-2200-00006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9" name="Text Box 5">
          <a:extLst>
            <a:ext uri="{FF2B5EF4-FFF2-40B4-BE49-F238E27FC236}">
              <a16:creationId xmlns:a16="http://schemas.microsoft.com/office/drawing/2014/main" id="{00000000-0008-0000-2200-00006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0" name="Text Box 6">
          <a:extLst>
            <a:ext uri="{FF2B5EF4-FFF2-40B4-BE49-F238E27FC236}">
              <a16:creationId xmlns:a16="http://schemas.microsoft.com/office/drawing/2014/main" id="{00000000-0008-0000-2200-00007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200-00007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2" name="Text Box 9">
          <a:extLst>
            <a:ext uri="{FF2B5EF4-FFF2-40B4-BE49-F238E27FC236}">
              <a16:creationId xmlns:a16="http://schemas.microsoft.com/office/drawing/2014/main" id="{00000000-0008-0000-2200-00007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3" name="Text Box 10">
          <a:extLst>
            <a:ext uri="{FF2B5EF4-FFF2-40B4-BE49-F238E27FC236}">
              <a16:creationId xmlns:a16="http://schemas.microsoft.com/office/drawing/2014/main" id="{00000000-0008-0000-2200-00007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0000000-0008-0000-2200-00007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5" name="Text Box 2">
          <a:extLst>
            <a:ext uri="{FF2B5EF4-FFF2-40B4-BE49-F238E27FC236}">
              <a16:creationId xmlns:a16="http://schemas.microsoft.com/office/drawing/2014/main" id="{00000000-0008-0000-2200-00007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200-000076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2200-000077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2200-000078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2200-000079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90" name="Text Box 8">
          <a:extLst>
            <a:ext uri="{FF2B5EF4-FFF2-40B4-BE49-F238E27FC236}">
              <a16:creationId xmlns:a16="http://schemas.microsoft.com/office/drawing/2014/main" id="{00000000-0008-0000-2200-00007A03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2200-00007B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2" name="Text Box 2">
          <a:extLst>
            <a:ext uri="{FF2B5EF4-FFF2-40B4-BE49-F238E27FC236}">
              <a16:creationId xmlns:a16="http://schemas.microsoft.com/office/drawing/2014/main" id="{00000000-0008-0000-2200-00007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3" name="Text Box 3">
          <a:extLst>
            <a:ext uri="{FF2B5EF4-FFF2-40B4-BE49-F238E27FC236}">
              <a16:creationId xmlns:a16="http://schemas.microsoft.com/office/drawing/2014/main" id="{00000000-0008-0000-2200-00007D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4" name="Text Box 4">
          <a:extLst>
            <a:ext uri="{FF2B5EF4-FFF2-40B4-BE49-F238E27FC236}">
              <a16:creationId xmlns:a16="http://schemas.microsoft.com/office/drawing/2014/main" id="{00000000-0008-0000-2200-00007E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5" name="Text Box 5">
          <a:extLst>
            <a:ext uri="{FF2B5EF4-FFF2-40B4-BE49-F238E27FC236}">
              <a16:creationId xmlns:a16="http://schemas.microsoft.com/office/drawing/2014/main" id="{00000000-0008-0000-2200-00007F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6" name="Text Box 6">
          <a:extLst>
            <a:ext uri="{FF2B5EF4-FFF2-40B4-BE49-F238E27FC236}">
              <a16:creationId xmlns:a16="http://schemas.microsoft.com/office/drawing/2014/main" id="{00000000-0008-0000-2200-000080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200-000081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8" name="Text Box 9">
          <a:extLst>
            <a:ext uri="{FF2B5EF4-FFF2-40B4-BE49-F238E27FC236}">
              <a16:creationId xmlns:a16="http://schemas.microsoft.com/office/drawing/2014/main" id="{00000000-0008-0000-2200-000082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9" name="Text Box 10">
          <a:extLst>
            <a:ext uri="{FF2B5EF4-FFF2-40B4-BE49-F238E27FC236}">
              <a16:creationId xmlns:a16="http://schemas.microsoft.com/office/drawing/2014/main" id="{00000000-0008-0000-2200-000083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0000000-0008-0000-2200-000084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00000000-0008-0000-2200-000085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19</xdr:row>
      <xdr:rowOff>63500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200-000086030000}"/>
            </a:ext>
          </a:extLst>
        </xdr:cNvPr>
        <xdr:cNvSpPr txBox="1">
          <a:spLocks noChangeArrowheads="1"/>
        </xdr:cNvSpPr>
      </xdr:nvSpPr>
      <xdr:spPr bwMode="auto">
        <a:xfrm>
          <a:off x="1253066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63500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200-000087030000}"/>
            </a:ext>
          </a:extLst>
        </xdr:cNvPr>
        <xdr:cNvSpPr txBox="1">
          <a:spLocks noChangeArrowheads="1"/>
        </xdr:cNvSpPr>
      </xdr:nvSpPr>
      <xdr:spPr bwMode="auto">
        <a:xfrm>
          <a:off x="1249680" y="35382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114300" cy="285750"/>
    <xdr:sp macro="" textlink="">
      <xdr:nvSpPr>
        <xdr:cNvPr id="904" name="Text Box 8">
          <a:extLst>
            <a:ext uri="{FF2B5EF4-FFF2-40B4-BE49-F238E27FC236}">
              <a16:creationId xmlns:a16="http://schemas.microsoft.com/office/drawing/2014/main" id="{00000000-0008-0000-2200-000088030000}"/>
            </a:ext>
          </a:extLst>
        </xdr:cNvPr>
        <xdr:cNvSpPr txBox="1">
          <a:spLocks noChangeArrowheads="1"/>
        </xdr:cNvSpPr>
      </xdr:nvSpPr>
      <xdr:spPr bwMode="auto">
        <a:xfrm>
          <a:off x="624840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905" name="Text Box 8">
          <a:extLst>
            <a:ext uri="{FF2B5EF4-FFF2-40B4-BE49-F238E27FC236}">
              <a16:creationId xmlns:a16="http://schemas.microsoft.com/office/drawing/2014/main" id="{00000000-0008-0000-2200-000089030000}"/>
            </a:ext>
          </a:extLst>
        </xdr:cNvPr>
        <xdr:cNvSpPr txBox="1">
          <a:spLocks noChangeArrowheads="1"/>
        </xdr:cNvSpPr>
      </xdr:nvSpPr>
      <xdr:spPr bwMode="auto">
        <a:xfrm>
          <a:off x="624840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906" name="Text Box 8">
          <a:extLst>
            <a:ext uri="{FF2B5EF4-FFF2-40B4-BE49-F238E27FC236}">
              <a16:creationId xmlns:a16="http://schemas.microsoft.com/office/drawing/2014/main" id="{00000000-0008-0000-2200-00008A030000}"/>
            </a:ext>
          </a:extLst>
        </xdr:cNvPr>
        <xdr:cNvSpPr txBox="1">
          <a:spLocks noChangeArrowheads="1"/>
        </xdr:cNvSpPr>
      </xdr:nvSpPr>
      <xdr:spPr bwMode="auto">
        <a:xfrm>
          <a:off x="624840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19</xdr:row>
      <xdr:rowOff>0</xdr:rowOff>
    </xdr:from>
    <xdr:ext cx="114300" cy="285750"/>
    <xdr:sp macro="" textlink="">
      <xdr:nvSpPr>
        <xdr:cNvPr id="907" name="Text Box 8">
          <a:extLst>
            <a:ext uri="{FF2B5EF4-FFF2-40B4-BE49-F238E27FC236}">
              <a16:creationId xmlns:a16="http://schemas.microsoft.com/office/drawing/2014/main" id="{00000000-0008-0000-2200-00008B030000}"/>
            </a:ext>
          </a:extLst>
        </xdr:cNvPr>
        <xdr:cNvSpPr txBox="1">
          <a:spLocks noChangeArrowheads="1"/>
        </xdr:cNvSpPr>
      </xdr:nvSpPr>
      <xdr:spPr bwMode="auto">
        <a:xfrm>
          <a:off x="624840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10584</xdr:rowOff>
    </xdr:from>
    <xdr:ext cx="114300" cy="285750"/>
    <xdr:sp macro="" textlink="">
      <xdr:nvSpPr>
        <xdr:cNvPr id="908" name="Text Box 8">
          <a:extLst>
            <a:ext uri="{FF2B5EF4-FFF2-40B4-BE49-F238E27FC236}">
              <a16:creationId xmlns:a16="http://schemas.microsoft.com/office/drawing/2014/main" id="{00000000-0008-0000-2200-00008C030000}"/>
            </a:ext>
          </a:extLst>
        </xdr:cNvPr>
        <xdr:cNvSpPr txBox="1">
          <a:spLocks noChangeArrowheads="1"/>
        </xdr:cNvSpPr>
      </xdr:nvSpPr>
      <xdr:spPr bwMode="auto">
        <a:xfrm>
          <a:off x="6248400" y="3668184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114300" cy="285750"/>
    <xdr:sp macro="" textlink="">
      <xdr:nvSpPr>
        <xdr:cNvPr id="909" name="Text Box 8">
          <a:extLst>
            <a:ext uri="{FF2B5EF4-FFF2-40B4-BE49-F238E27FC236}">
              <a16:creationId xmlns:a16="http://schemas.microsoft.com/office/drawing/2014/main" id="{00000000-0008-0000-2200-00008D030000}"/>
            </a:ext>
          </a:extLst>
        </xdr:cNvPr>
        <xdr:cNvSpPr txBox="1">
          <a:spLocks noChangeArrowheads="1"/>
        </xdr:cNvSpPr>
      </xdr:nvSpPr>
      <xdr:spPr bwMode="auto">
        <a:xfrm>
          <a:off x="624840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114300" cy="285750"/>
    <xdr:sp macro="" textlink="">
      <xdr:nvSpPr>
        <xdr:cNvPr id="910" name="Text Box 8">
          <a:extLst>
            <a:ext uri="{FF2B5EF4-FFF2-40B4-BE49-F238E27FC236}">
              <a16:creationId xmlns:a16="http://schemas.microsoft.com/office/drawing/2014/main" id="{00000000-0008-0000-2200-00008E030000}"/>
            </a:ext>
          </a:extLst>
        </xdr:cNvPr>
        <xdr:cNvSpPr txBox="1">
          <a:spLocks noChangeArrowheads="1"/>
        </xdr:cNvSpPr>
      </xdr:nvSpPr>
      <xdr:spPr bwMode="auto">
        <a:xfrm>
          <a:off x="624840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114300" cy="285750"/>
    <xdr:sp macro="" textlink="">
      <xdr:nvSpPr>
        <xdr:cNvPr id="911" name="Text Box 8">
          <a:extLst>
            <a:ext uri="{FF2B5EF4-FFF2-40B4-BE49-F238E27FC236}">
              <a16:creationId xmlns:a16="http://schemas.microsoft.com/office/drawing/2014/main" id="{00000000-0008-0000-2200-00008F030000}"/>
            </a:ext>
          </a:extLst>
        </xdr:cNvPr>
        <xdr:cNvSpPr txBox="1">
          <a:spLocks noChangeArrowheads="1"/>
        </xdr:cNvSpPr>
      </xdr:nvSpPr>
      <xdr:spPr bwMode="auto">
        <a:xfrm>
          <a:off x="624840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114300" cy="285750"/>
    <xdr:sp macro="" textlink="">
      <xdr:nvSpPr>
        <xdr:cNvPr id="912" name="Text Box 8">
          <a:extLst>
            <a:ext uri="{FF2B5EF4-FFF2-40B4-BE49-F238E27FC236}">
              <a16:creationId xmlns:a16="http://schemas.microsoft.com/office/drawing/2014/main" id="{00000000-0008-0000-2200-000090030000}"/>
            </a:ext>
          </a:extLst>
        </xdr:cNvPr>
        <xdr:cNvSpPr txBox="1">
          <a:spLocks noChangeArrowheads="1"/>
        </xdr:cNvSpPr>
      </xdr:nvSpPr>
      <xdr:spPr bwMode="auto">
        <a:xfrm>
          <a:off x="624840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3" name="Text Box 8">
          <a:extLst>
            <a:ext uri="{FF2B5EF4-FFF2-40B4-BE49-F238E27FC236}">
              <a16:creationId xmlns:a16="http://schemas.microsoft.com/office/drawing/2014/main" id="{00000000-0008-0000-2200-00009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4" name="Text Box 8">
          <a:extLst>
            <a:ext uri="{FF2B5EF4-FFF2-40B4-BE49-F238E27FC236}">
              <a16:creationId xmlns:a16="http://schemas.microsoft.com/office/drawing/2014/main" id="{00000000-0008-0000-2200-00009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00000000-0008-0000-2200-00009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6" name="Text Box 2">
          <a:extLst>
            <a:ext uri="{FF2B5EF4-FFF2-40B4-BE49-F238E27FC236}">
              <a16:creationId xmlns:a16="http://schemas.microsoft.com/office/drawing/2014/main" id="{00000000-0008-0000-2200-00009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7" name="Text Box 3">
          <a:extLst>
            <a:ext uri="{FF2B5EF4-FFF2-40B4-BE49-F238E27FC236}">
              <a16:creationId xmlns:a16="http://schemas.microsoft.com/office/drawing/2014/main" id="{00000000-0008-0000-2200-00009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8" name="Text Box 4">
          <a:extLst>
            <a:ext uri="{FF2B5EF4-FFF2-40B4-BE49-F238E27FC236}">
              <a16:creationId xmlns:a16="http://schemas.microsoft.com/office/drawing/2014/main" id="{00000000-0008-0000-2200-00009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9" name="Text Box 5">
          <a:extLst>
            <a:ext uri="{FF2B5EF4-FFF2-40B4-BE49-F238E27FC236}">
              <a16:creationId xmlns:a16="http://schemas.microsoft.com/office/drawing/2014/main" id="{00000000-0008-0000-2200-00009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0" name="Text Box 6">
          <a:extLst>
            <a:ext uri="{FF2B5EF4-FFF2-40B4-BE49-F238E27FC236}">
              <a16:creationId xmlns:a16="http://schemas.microsoft.com/office/drawing/2014/main" id="{00000000-0008-0000-2200-00009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1" name="Text Box 8">
          <a:extLst>
            <a:ext uri="{FF2B5EF4-FFF2-40B4-BE49-F238E27FC236}">
              <a16:creationId xmlns:a16="http://schemas.microsoft.com/office/drawing/2014/main" id="{00000000-0008-0000-2200-00009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2" name="Text Box 9">
          <a:extLst>
            <a:ext uri="{FF2B5EF4-FFF2-40B4-BE49-F238E27FC236}">
              <a16:creationId xmlns:a16="http://schemas.microsoft.com/office/drawing/2014/main" id="{00000000-0008-0000-2200-00009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3" name="Text Box 10">
          <a:extLst>
            <a:ext uri="{FF2B5EF4-FFF2-40B4-BE49-F238E27FC236}">
              <a16:creationId xmlns:a16="http://schemas.microsoft.com/office/drawing/2014/main" id="{00000000-0008-0000-2200-00009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00000000-0008-0000-2200-00009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5" name="Text Box 2">
          <a:extLst>
            <a:ext uri="{FF2B5EF4-FFF2-40B4-BE49-F238E27FC236}">
              <a16:creationId xmlns:a16="http://schemas.microsoft.com/office/drawing/2014/main" id="{00000000-0008-0000-2200-00009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6" name="Text Box 8">
          <a:extLst>
            <a:ext uri="{FF2B5EF4-FFF2-40B4-BE49-F238E27FC236}">
              <a16:creationId xmlns:a16="http://schemas.microsoft.com/office/drawing/2014/main" id="{00000000-0008-0000-2200-00009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00000000-0008-0000-2200-00009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8" name="Text Box 2">
          <a:extLst>
            <a:ext uri="{FF2B5EF4-FFF2-40B4-BE49-F238E27FC236}">
              <a16:creationId xmlns:a16="http://schemas.microsoft.com/office/drawing/2014/main" id="{00000000-0008-0000-2200-0000A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29" name="Text Box 3">
          <a:extLst>
            <a:ext uri="{FF2B5EF4-FFF2-40B4-BE49-F238E27FC236}">
              <a16:creationId xmlns:a16="http://schemas.microsoft.com/office/drawing/2014/main" id="{00000000-0008-0000-2200-0000A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0" name="Text Box 4">
          <a:extLst>
            <a:ext uri="{FF2B5EF4-FFF2-40B4-BE49-F238E27FC236}">
              <a16:creationId xmlns:a16="http://schemas.microsoft.com/office/drawing/2014/main" id="{00000000-0008-0000-2200-0000A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1" name="Text Box 5">
          <a:extLst>
            <a:ext uri="{FF2B5EF4-FFF2-40B4-BE49-F238E27FC236}">
              <a16:creationId xmlns:a16="http://schemas.microsoft.com/office/drawing/2014/main" id="{00000000-0008-0000-2200-0000A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2" name="Text Box 6">
          <a:extLst>
            <a:ext uri="{FF2B5EF4-FFF2-40B4-BE49-F238E27FC236}">
              <a16:creationId xmlns:a16="http://schemas.microsoft.com/office/drawing/2014/main" id="{00000000-0008-0000-2200-0000A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3" name="Text Box 8">
          <a:extLst>
            <a:ext uri="{FF2B5EF4-FFF2-40B4-BE49-F238E27FC236}">
              <a16:creationId xmlns:a16="http://schemas.microsoft.com/office/drawing/2014/main" id="{00000000-0008-0000-2200-0000A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4" name="Text Box 9">
          <a:extLst>
            <a:ext uri="{FF2B5EF4-FFF2-40B4-BE49-F238E27FC236}">
              <a16:creationId xmlns:a16="http://schemas.microsoft.com/office/drawing/2014/main" id="{00000000-0008-0000-2200-0000A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5" name="Text Box 10">
          <a:extLst>
            <a:ext uri="{FF2B5EF4-FFF2-40B4-BE49-F238E27FC236}">
              <a16:creationId xmlns:a16="http://schemas.microsoft.com/office/drawing/2014/main" id="{00000000-0008-0000-2200-0000A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00000000-0008-0000-2200-0000A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7" name="Text Box 2">
          <a:extLst>
            <a:ext uri="{FF2B5EF4-FFF2-40B4-BE49-F238E27FC236}">
              <a16:creationId xmlns:a16="http://schemas.microsoft.com/office/drawing/2014/main" id="{00000000-0008-0000-2200-0000A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8" name="Text Box 8">
          <a:extLst>
            <a:ext uri="{FF2B5EF4-FFF2-40B4-BE49-F238E27FC236}">
              <a16:creationId xmlns:a16="http://schemas.microsoft.com/office/drawing/2014/main" id="{00000000-0008-0000-2200-0000A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9" name="Text Box 8">
          <a:extLst>
            <a:ext uri="{FF2B5EF4-FFF2-40B4-BE49-F238E27FC236}">
              <a16:creationId xmlns:a16="http://schemas.microsoft.com/office/drawing/2014/main" id="{00000000-0008-0000-2200-0000A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00000000-0008-0000-2200-0000A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1" name="Text Box 2">
          <a:extLst>
            <a:ext uri="{FF2B5EF4-FFF2-40B4-BE49-F238E27FC236}">
              <a16:creationId xmlns:a16="http://schemas.microsoft.com/office/drawing/2014/main" id="{00000000-0008-0000-2200-0000A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2" name="Text Box 3">
          <a:extLst>
            <a:ext uri="{FF2B5EF4-FFF2-40B4-BE49-F238E27FC236}">
              <a16:creationId xmlns:a16="http://schemas.microsoft.com/office/drawing/2014/main" id="{00000000-0008-0000-2200-0000A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3" name="Text Box 4">
          <a:extLst>
            <a:ext uri="{FF2B5EF4-FFF2-40B4-BE49-F238E27FC236}">
              <a16:creationId xmlns:a16="http://schemas.microsoft.com/office/drawing/2014/main" id="{00000000-0008-0000-2200-0000A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4" name="Text Box 5">
          <a:extLst>
            <a:ext uri="{FF2B5EF4-FFF2-40B4-BE49-F238E27FC236}">
              <a16:creationId xmlns:a16="http://schemas.microsoft.com/office/drawing/2014/main" id="{00000000-0008-0000-2200-0000B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5" name="Text Box 6">
          <a:extLst>
            <a:ext uri="{FF2B5EF4-FFF2-40B4-BE49-F238E27FC236}">
              <a16:creationId xmlns:a16="http://schemas.microsoft.com/office/drawing/2014/main" id="{00000000-0008-0000-2200-0000B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6" name="Text Box 8">
          <a:extLst>
            <a:ext uri="{FF2B5EF4-FFF2-40B4-BE49-F238E27FC236}">
              <a16:creationId xmlns:a16="http://schemas.microsoft.com/office/drawing/2014/main" id="{00000000-0008-0000-2200-0000B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7" name="Text Box 9">
          <a:extLst>
            <a:ext uri="{FF2B5EF4-FFF2-40B4-BE49-F238E27FC236}">
              <a16:creationId xmlns:a16="http://schemas.microsoft.com/office/drawing/2014/main" id="{00000000-0008-0000-2200-0000B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8" name="Text Box 10">
          <a:extLst>
            <a:ext uri="{FF2B5EF4-FFF2-40B4-BE49-F238E27FC236}">
              <a16:creationId xmlns:a16="http://schemas.microsoft.com/office/drawing/2014/main" id="{00000000-0008-0000-2200-0000B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00000000-0008-0000-2200-0000B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0" name="Text Box 2">
          <a:extLst>
            <a:ext uri="{FF2B5EF4-FFF2-40B4-BE49-F238E27FC236}">
              <a16:creationId xmlns:a16="http://schemas.microsoft.com/office/drawing/2014/main" id="{00000000-0008-0000-2200-0000B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1" name="Text Box 8">
          <a:extLst>
            <a:ext uri="{FF2B5EF4-FFF2-40B4-BE49-F238E27FC236}">
              <a16:creationId xmlns:a16="http://schemas.microsoft.com/office/drawing/2014/main" id="{00000000-0008-0000-2200-0000B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601132</xdr:colOff>
      <xdr:row>56</xdr:row>
      <xdr:rowOff>105833</xdr:rowOff>
    </xdr:from>
    <xdr:ext cx="114300" cy="285750"/>
    <xdr:sp macro="" textlink="">
      <xdr:nvSpPr>
        <xdr:cNvPr id="952" name="Text Box 8">
          <a:extLst>
            <a:ext uri="{FF2B5EF4-FFF2-40B4-BE49-F238E27FC236}">
              <a16:creationId xmlns:a16="http://schemas.microsoft.com/office/drawing/2014/main" id="{00000000-0008-0000-2200-0000B8030000}"/>
            </a:ext>
          </a:extLst>
        </xdr:cNvPr>
        <xdr:cNvSpPr txBox="1">
          <a:spLocks noChangeArrowheads="1"/>
        </xdr:cNvSpPr>
      </xdr:nvSpPr>
      <xdr:spPr bwMode="auto">
        <a:xfrm>
          <a:off x="3100492" y="103471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00000000-0008-0000-2200-0000B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4" name="Text Box 2">
          <a:extLst>
            <a:ext uri="{FF2B5EF4-FFF2-40B4-BE49-F238E27FC236}">
              <a16:creationId xmlns:a16="http://schemas.microsoft.com/office/drawing/2014/main" id="{00000000-0008-0000-2200-0000B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5" name="Text Box 3">
          <a:extLst>
            <a:ext uri="{FF2B5EF4-FFF2-40B4-BE49-F238E27FC236}">
              <a16:creationId xmlns:a16="http://schemas.microsoft.com/office/drawing/2014/main" id="{00000000-0008-0000-2200-0000B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6" name="Text Box 4">
          <a:extLst>
            <a:ext uri="{FF2B5EF4-FFF2-40B4-BE49-F238E27FC236}">
              <a16:creationId xmlns:a16="http://schemas.microsoft.com/office/drawing/2014/main" id="{00000000-0008-0000-2200-0000B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7" name="Text Box 5">
          <a:extLst>
            <a:ext uri="{FF2B5EF4-FFF2-40B4-BE49-F238E27FC236}">
              <a16:creationId xmlns:a16="http://schemas.microsoft.com/office/drawing/2014/main" id="{00000000-0008-0000-2200-0000B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8" name="Text Box 6">
          <a:extLst>
            <a:ext uri="{FF2B5EF4-FFF2-40B4-BE49-F238E27FC236}">
              <a16:creationId xmlns:a16="http://schemas.microsoft.com/office/drawing/2014/main" id="{00000000-0008-0000-2200-0000B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59" name="Text Box 8">
          <a:extLst>
            <a:ext uri="{FF2B5EF4-FFF2-40B4-BE49-F238E27FC236}">
              <a16:creationId xmlns:a16="http://schemas.microsoft.com/office/drawing/2014/main" id="{00000000-0008-0000-2200-0000B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0" name="Text Box 9">
          <a:extLst>
            <a:ext uri="{FF2B5EF4-FFF2-40B4-BE49-F238E27FC236}">
              <a16:creationId xmlns:a16="http://schemas.microsoft.com/office/drawing/2014/main" id="{00000000-0008-0000-2200-0000C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1" name="Text Box 10">
          <a:extLst>
            <a:ext uri="{FF2B5EF4-FFF2-40B4-BE49-F238E27FC236}">
              <a16:creationId xmlns:a16="http://schemas.microsoft.com/office/drawing/2014/main" id="{00000000-0008-0000-2200-0000C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95249</xdr:colOff>
      <xdr:row>55</xdr:row>
      <xdr:rowOff>0</xdr:rowOff>
    </xdr:from>
    <xdr:ext cx="114300" cy="28575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00000000-0008-0000-2200-0000C2030000}"/>
            </a:ext>
          </a:extLst>
        </xdr:cNvPr>
        <xdr:cNvSpPr txBox="1">
          <a:spLocks noChangeArrowheads="1"/>
        </xdr:cNvSpPr>
      </xdr:nvSpPr>
      <xdr:spPr bwMode="auto">
        <a:xfrm>
          <a:off x="1344929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3" name="Text Box 8">
          <a:extLst>
            <a:ext uri="{FF2B5EF4-FFF2-40B4-BE49-F238E27FC236}">
              <a16:creationId xmlns:a16="http://schemas.microsoft.com/office/drawing/2014/main" id="{00000000-0008-0000-2200-0000C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4" name="Text Box 8">
          <a:extLst>
            <a:ext uri="{FF2B5EF4-FFF2-40B4-BE49-F238E27FC236}">
              <a16:creationId xmlns:a16="http://schemas.microsoft.com/office/drawing/2014/main" id="{00000000-0008-0000-2200-0000C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00000000-0008-0000-2200-0000C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6" name="Text Box 2">
          <a:extLst>
            <a:ext uri="{FF2B5EF4-FFF2-40B4-BE49-F238E27FC236}">
              <a16:creationId xmlns:a16="http://schemas.microsoft.com/office/drawing/2014/main" id="{00000000-0008-0000-2200-0000C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7" name="Text Box 3">
          <a:extLst>
            <a:ext uri="{FF2B5EF4-FFF2-40B4-BE49-F238E27FC236}">
              <a16:creationId xmlns:a16="http://schemas.microsoft.com/office/drawing/2014/main" id="{00000000-0008-0000-2200-0000C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8" name="Text Box 4">
          <a:extLst>
            <a:ext uri="{FF2B5EF4-FFF2-40B4-BE49-F238E27FC236}">
              <a16:creationId xmlns:a16="http://schemas.microsoft.com/office/drawing/2014/main" id="{00000000-0008-0000-2200-0000C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69" name="Text Box 5">
          <a:extLst>
            <a:ext uri="{FF2B5EF4-FFF2-40B4-BE49-F238E27FC236}">
              <a16:creationId xmlns:a16="http://schemas.microsoft.com/office/drawing/2014/main" id="{00000000-0008-0000-2200-0000C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0" name="Text Box 6">
          <a:extLst>
            <a:ext uri="{FF2B5EF4-FFF2-40B4-BE49-F238E27FC236}">
              <a16:creationId xmlns:a16="http://schemas.microsoft.com/office/drawing/2014/main" id="{00000000-0008-0000-2200-0000C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1" name="Text Box 8">
          <a:extLst>
            <a:ext uri="{FF2B5EF4-FFF2-40B4-BE49-F238E27FC236}">
              <a16:creationId xmlns:a16="http://schemas.microsoft.com/office/drawing/2014/main" id="{00000000-0008-0000-2200-0000C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2" name="Text Box 9">
          <a:extLst>
            <a:ext uri="{FF2B5EF4-FFF2-40B4-BE49-F238E27FC236}">
              <a16:creationId xmlns:a16="http://schemas.microsoft.com/office/drawing/2014/main" id="{00000000-0008-0000-2200-0000C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3" name="Text Box 10">
          <a:extLst>
            <a:ext uri="{FF2B5EF4-FFF2-40B4-BE49-F238E27FC236}">
              <a16:creationId xmlns:a16="http://schemas.microsoft.com/office/drawing/2014/main" id="{00000000-0008-0000-2200-0000C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00000000-0008-0000-2200-0000C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5" name="Text Box 2">
          <a:extLst>
            <a:ext uri="{FF2B5EF4-FFF2-40B4-BE49-F238E27FC236}">
              <a16:creationId xmlns:a16="http://schemas.microsoft.com/office/drawing/2014/main" id="{00000000-0008-0000-2200-0000C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6" name="Text Box 8">
          <a:extLst>
            <a:ext uri="{FF2B5EF4-FFF2-40B4-BE49-F238E27FC236}">
              <a16:creationId xmlns:a16="http://schemas.microsoft.com/office/drawing/2014/main" id="{00000000-0008-0000-2200-0000D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00000000-0008-0000-2200-0000D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8" name="Text Box 2">
          <a:extLst>
            <a:ext uri="{FF2B5EF4-FFF2-40B4-BE49-F238E27FC236}">
              <a16:creationId xmlns:a16="http://schemas.microsoft.com/office/drawing/2014/main" id="{00000000-0008-0000-2200-0000D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79" name="Text Box 3">
          <a:extLst>
            <a:ext uri="{FF2B5EF4-FFF2-40B4-BE49-F238E27FC236}">
              <a16:creationId xmlns:a16="http://schemas.microsoft.com/office/drawing/2014/main" id="{00000000-0008-0000-2200-0000D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0" name="Text Box 4">
          <a:extLst>
            <a:ext uri="{FF2B5EF4-FFF2-40B4-BE49-F238E27FC236}">
              <a16:creationId xmlns:a16="http://schemas.microsoft.com/office/drawing/2014/main" id="{00000000-0008-0000-2200-0000D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1" name="Text Box 5">
          <a:extLst>
            <a:ext uri="{FF2B5EF4-FFF2-40B4-BE49-F238E27FC236}">
              <a16:creationId xmlns:a16="http://schemas.microsoft.com/office/drawing/2014/main" id="{00000000-0008-0000-2200-0000D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2" name="Text Box 6">
          <a:extLst>
            <a:ext uri="{FF2B5EF4-FFF2-40B4-BE49-F238E27FC236}">
              <a16:creationId xmlns:a16="http://schemas.microsoft.com/office/drawing/2014/main" id="{00000000-0008-0000-2200-0000D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3" name="Text Box 8">
          <a:extLst>
            <a:ext uri="{FF2B5EF4-FFF2-40B4-BE49-F238E27FC236}">
              <a16:creationId xmlns:a16="http://schemas.microsoft.com/office/drawing/2014/main" id="{00000000-0008-0000-2200-0000D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4" name="Text Box 9">
          <a:extLst>
            <a:ext uri="{FF2B5EF4-FFF2-40B4-BE49-F238E27FC236}">
              <a16:creationId xmlns:a16="http://schemas.microsoft.com/office/drawing/2014/main" id="{00000000-0008-0000-2200-0000D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5" name="Text Box 10">
          <a:extLst>
            <a:ext uri="{FF2B5EF4-FFF2-40B4-BE49-F238E27FC236}">
              <a16:creationId xmlns:a16="http://schemas.microsoft.com/office/drawing/2014/main" id="{00000000-0008-0000-2200-0000D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0000000-0008-0000-2200-0000D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7" name="Text Box 2">
          <a:extLst>
            <a:ext uri="{FF2B5EF4-FFF2-40B4-BE49-F238E27FC236}">
              <a16:creationId xmlns:a16="http://schemas.microsoft.com/office/drawing/2014/main" id="{00000000-0008-0000-2200-0000D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8" name="Text Box 8">
          <a:extLst>
            <a:ext uri="{FF2B5EF4-FFF2-40B4-BE49-F238E27FC236}">
              <a16:creationId xmlns:a16="http://schemas.microsoft.com/office/drawing/2014/main" id="{00000000-0008-0000-2200-0000D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89" name="Text Box 8">
          <a:extLst>
            <a:ext uri="{FF2B5EF4-FFF2-40B4-BE49-F238E27FC236}">
              <a16:creationId xmlns:a16="http://schemas.microsoft.com/office/drawing/2014/main" id="{00000000-0008-0000-2200-0000D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00000000-0008-0000-2200-0000D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1" name="Text Box 2">
          <a:extLst>
            <a:ext uri="{FF2B5EF4-FFF2-40B4-BE49-F238E27FC236}">
              <a16:creationId xmlns:a16="http://schemas.microsoft.com/office/drawing/2014/main" id="{00000000-0008-0000-2200-0000D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2" name="Text Box 3">
          <a:extLst>
            <a:ext uri="{FF2B5EF4-FFF2-40B4-BE49-F238E27FC236}">
              <a16:creationId xmlns:a16="http://schemas.microsoft.com/office/drawing/2014/main" id="{00000000-0008-0000-2200-0000E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3" name="Text Box 4">
          <a:extLst>
            <a:ext uri="{FF2B5EF4-FFF2-40B4-BE49-F238E27FC236}">
              <a16:creationId xmlns:a16="http://schemas.microsoft.com/office/drawing/2014/main" id="{00000000-0008-0000-2200-0000E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4" name="Text Box 5">
          <a:extLst>
            <a:ext uri="{FF2B5EF4-FFF2-40B4-BE49-F238E27FC236}">
              <a16:creationId xmlns:a16="http://schemas.microsoft.com/office/drawing/2014/main" id="{00000000-0008-0000-2200-0000E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5" name="Text Box 6">
          <a:extLst>
            <a:ext uri="{FF2B5EF4-FFF2-40B4-BE49-F238E27FC236}">
              <a16:creationId xmlns:a16="http://schemas.microsoft.com/office/drawing/2014/main" id="{00000000-0008-0000-2200-0000E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6" name="Text Box 8">
          <a:extLst>
            <a:ext uri="{FF2B5EF4-FFF2-40B4-BE49-F238E27FC236}">
              <a16:creationId xmlns:a16="http://schemas.microsoft.com/office/drawing/2014/main" id="{00000000-0008-0000-2200-0000E4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7" name="Text Box 9">
          <a:extLst>
            <a:ext uri="{FF2B5EF4-FFF2-40B4-BE49-F238E27FC236}">
              <a16:creationId xmlns:a16="http://schemas.microsoft.com/office/drawing/2014/main" id="{00000000-0008-0000-2200-0000E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8" name="Text Box 10">
          <a:extLst>
            <a:ext uri="{FF2B5EF4-FFF2-40B4-BE49-F238E27FC236}">
              <a16:creationId xmlns:a16="http://schemas.microsoft.com/office/drawing/2014/main" id="{00000000-0008-0000-2200-0000E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00000000-0008-0000-2200-0000E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0" name="Text Box 2">
          <a:extLst>
            <a:ext uri="{FF2B5EF4-FFF2-40B4-BE49-F238E27FC236}">
              <a16:creationId xmlns:a16="http://schemas.microsoft.com/office/drawing/2014/main" id="{00000000-0008-0000-2200-0000E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1" name="Text Box 8">
          <a:extLst>
            <a:ext uri="{FF2B5EF4-FFF2-40B4-BE49-F238E27FC236}">
              <a16:creationId xmlns:a16="http://schemas.microsoft.com/office/drawing/2014/main" id="{00000000-0008-0000-2200-0000E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00000000-0008-0000-2200-0000E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3" name="Text Box 2">
          <a:extLst>
            <a:ext uri="{FF2B5EF4-FFF2-40B4-BE49-F238E27FC236}">
              <a16:creationId xmlns:a16="http://schemas.microsoft.com/office/drawing/2014/main" id="{00000000-0008-0000-2200-0000E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4" name="Text Box 3">
          <a:extLst>
            <a:ext uri="{FF2B5EF4-FFF2-40B4-BE49-F238E27FC236}">
              <a16:creationId xmlns:a16="http://schemas.microsoft.com/office/drawing/2014/main" id="{00000000-0008-0000-2200-0000E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5" name="Text Box 4">
          <a:extLst>
            <a:ext uri="{FF2B5EF4-FFF2-40B4-BE49-F238E27FC236}">
              <a16:creationId xmlns:a16="http://schemas.microsoft.com/office/drawing/2014/main" id="{00000000-0008-0000-2200-0000E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6" name="Text Box 5">
          <a:extLst>
            <a:ext uri="{FF2B5EF4-FFF2-40B4-BE49-F238E27FC236}">
              <a16:creationId xmlns:a16="http://schemas.microsoft.com/office/drawing/2014/main" id="{00000000-0008-0000-2200-0000E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7" name="Text Box 6">
          <a:extLst>
            <a:ext uri="{FF2B5EF4-FFF2-40B4-BE49-F238E27FC236}">
              <a16:creationId xmlns:a16="http://schemas.microsoft.com/office/drawing/2014/main" id="{00000000-0008-0000-2200-0000E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8" name="Text Box 8">
          <a:extLst>
            <a:ext uri="{FF2B5EF4-FFF2-40B4-BE49-F238E27FC236}">
              <a16:creationId xmlns:a16="http://schemas.microsoft.com/office/drawing/2014/main" id="{00000000-0008-0000-2200-0000F0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09" name="Text Box 9">
          <a:extLst>
            <a:ext uri="{FF2B5EF4-FFF2-40B4-BE49-F238E27FC236}">
              <a16:creationId xmlns:a16="http://schemas.microsoft.com/office/drawing/2014/main" id="{00000000-0008-0000-2200-0000F1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0" name="Text Box 10">
          <a:extLst>
            <a:ext uri="{FF2B5EF4-FFF2-40B4-BE49-F238E27FC236}">
              <a16:creationId xmlns:a16="http://schemas.microsoft.com/office/drawing/2014/main" id="{00000000-0008-0000-2200-0000F2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00000000-0008-0000-2200-0000F3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55</xdr:row>
      <xdr:rowOff>0</xdr:rowOff>
    </xdr:from>
    <xdr:ext cx="114300" cy="285750"/>
    <xdr:sp macro="" textlink="">
      <xdr:nvSpPr>
        <xdr:cNvPr id="1012" name="Text Box 2">
          <a:extLst>
            <a:ext uri="{FF2B5EF4-FFF2-40B4-BE49-F238E27FC236}">
              <a16:creationId xmlns:a16="http://schemas.microsoft.com/office/drawing/2014/main" id="{00000000-0008-0000-2200-0000F4030000}"/>
            </a:ext>
          </a:extLst>
        </xdr:cNvPr>
        <xdr:cNvSpPr txBox="1">
          <a:spLocks noChangeArrowheads="1"/>
        </xdr:cNvSpPr>
      </xdr:nvSpPr>
      <xdr:spPr bwMode="auto">
        <a:xfrm>
          <a:off x="12877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3" name="Text Box 8">
          <a:extLst>
            <a:ext uri="{FF2B5EF4-FFF2-40B4-BE49-F238E27FC236}">
              <a16:creationId xmlns:a16="http://schemas.microsoft.com/office/drawing/2014/main" id="{00000000-0008-0000-2200-0000F5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4" name="Text Box 8">
          <a:extLst>
            <a:ext uri="{FF2B5EF4-FFF2-40B4-BE49-F238E27FC236}">
              <a16:creationId xmlns:a16="http://schemas.microsoft.com/office/drawing/2014/main" id="{00000000-0008-0000-2200-0000F6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00000000-0008-0000-2200-0000F7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6" name="Text Box 2">
          <a:extLst>
            <a:ext uri="{FF2B5EF4-FFF2-40B4-BE49-F238E27FC236}">
              <a16:creationId xmlns:a16="http://schemas.microsoft.com/office/drawing/2014/main" id="{00000000-0008-0000-2200-0000F8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7" name="Text Box 3">
          <a:extLst>
            <a:ext uri="{FF2B5EF4-FFF2-40B4-BE49-F238E27FC236}">
              <a16:creationId xmlns:a16="http://schemas.microsoft.com/office/drawing/2014/main" id="{00000000-0008-0000-2200-0000F9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8" name="Text Box 4">
          <a:extLst>
            <a:ext uri="{FF2B5EF4-FFF2-40B4-BE49-F238E27FC236}">
              <a16:creationId xmlns:a16="http://schemas.microsoft.com/office/drawing/2014/main" id="{00000000-0008-0000-2200-0000FA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19" name="Text Box 5">
          <a:extLst>
            <a:ext uri="{FF2B5EF4-FFF2-40B4-BE49-F238E27FC236}">
              <a16:creationId xmlns:a16="http://schemas.microsoft.com/office/drawing/2014/main" id="{00000000-0008-0000-2200-0000FB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0" name="Text Box 6">
          <a:extLst>
            <a:ext uri="{FF2B5EF4-FFF2-40B4-BE49-F238E27FC236}">
              <a16:creationId xmlns:a16="http://schemas.microsoft.com/office/drawing/2014/main" id="{00000000-0008-0000-2200-0000FC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1" name="Text Box 8">
          <a:extLst>
            <a:ext uri="{FF2B5EF4-FFF2-40B4-BE49-F238E27FC236}">
              <a16:creationId xmlns:a16="http://schemas.microsoft.com/office/drawing/2014/main" id="{00000000-0008-0000-2200-0000FD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2" name="Text Box 9">
          <a:extLst>
            <a:ext uri="{FF2B5EF4-FFF2-40B4-BE49-F238E27FC236}">
              <a16:creationId xmlns:a16="http://schemas.microsoft.com/office/drawing/2014/main" id="{00000000-0008-0000-2200-0000FE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3" name="Text Box 10">
          <a:extLst>
            <a:ext uri="{FF2B5EF4-FFF2-40B4-BE49-F238E27FC236}">
              <a16:creationId xmlns:a16="http://schemas.microsoft.com/office/drawing/2014/main" id="{00000000-0008-0000-2200-0000FF03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00000000-0008-0000-2200-00000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5" name="Text Box 2">
          <a:extLst>
            <a:ext uri="{FF2B5EF4-FFF2-40B4-BE49-F238E27FC236}">
              <a16:creationId xmlns:a16="http://schemas.microsoft.com/office/drawing/2014/main" id="{00000000-0008-0000-2200-00000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6" name="Text Box 8">
          <a:extLst>
            <a:ext uri="{FF2B5EF4-FFF2-40B4-BE49-F238E27FC236}">
              <a16:creationId xmlns:a16="http://schemas.microsoft.com/office/drawing/2014/main" id="{00000000-0008-0000-2200-00000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00000000-0008-0000-2200-00000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8" name="Text Box 2">
          <a:extLst>
            <a:ext uri="{FF2B5EF4-FFF2-40B4-BE49-F238E27FC236}">
              <a16:creationId xmlns:a16="http://schemas.microsoft.com/office/drawing/2014/main" id="{00000000-0008-0000-2200-00000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29" name="Text Box 3">
          <a:extLst>
            <a:ext uri="{FF2B5EF4-FFF2-40B4-BE49-F238E27FC236}">
              <a16:creationId xmlns:a16="http://schemas.microsoft.com/office/drawing/2014/main" id="{00000000-0008-0000-2200-00000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0" name="Text Box 4">
          <a:extLst>
            <a:ext uri="{FF2B5EF4-FFF2-40B4-BE49-F238E27FC236}">
              <a16:creationId xmlns:a16="http://schemas.microsoft.com/office/drawing/2014/main" id="{00000000-0008-0000-2200-000006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1" name="Text Box 5">
          <a:extLst>
            <a:ext uri="{FF2B5EF4-FFF2-40B4-BE49-F238E27FC236}">
              <a16:creationId xmlns:a16="http://schemas.microsoft.com/office/drawing/2014/main" id="{00000000-0008-0000-2200-00000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2" name="Text Box 6">
          <a:extLst>
            <a:ext uri="{FF2B5EF4-FFF2-40B4-BE49-F238E27FC236}">
              <a16:creationId xmlns:a16="http://schemas.microsoft.com/office/drawing/2014/main" id="{00000000-0008-0000-2200-000008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3" name="Text Box 8">
          <a:extLst>
            <a:ext uri="{FF2B5EF4-FFF2-40B4-BE49-F238E27FC236}">
              <a16:creationId xmlns:a16="http://schemas.microsoft.com/office/drawing/2014/main" id="{00000000-0008-0000-2200-000009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4" name="Text Box 9">
          <a:extLst>
            <a:ext uri="{FF2B5EF4-FFF2-40B4-BE49-F238E27FC236}">
              <a16:creationId xmlns:a16="http://schemas.microsoft.com/office/drawing/2014/main" id="{00000000-0008-0000-2200-00000A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5" name="Text Box 10">
          <a:extLst>
            <a:ext uri="{FF2B5EF4-FFF2-40B4-BE49-F238E27FC236}">
              <a16:creationId xmlns:a16="http://schemas.microsoft.com/office/drawing/2014/main" id="{00000000-0008-0000-2200-00000B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00000000-0008-0000-2200-00000C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7" name="Text Box 2">
          <a:extLst>
            <a:ext uri="{FF2B5EF4-FFF2-40B4-BE49-F238E27FC236}">
              <a16:creationId xmlns:a16="http://schemas.microsoft.com/office/drawing/2014/main" id="{00000000-0008-0000-2200-00000D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8" name="Text Box 8">
          <a:extLst>
            <a:ext uri="{FF2B5EF4-FFF2-40B4-BE49-F238E27FC236}">
              <a16:creationId xmlns:a16="http://schemas.microsoft.com/office/drawing/2014/main" id="{00000000-0008-0000-2200-00000E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39" name="Text Box 8">
          <a:extLst>
            <a:ext uri="{FF2B5EF4-FFF2-40B4-BE49-F238E27FC236}">
              <a16:creationId xmlns:a16="http://schemas.microsoft.com/office/drawing/2014/main" id="{00000000-0008-0000-2200-00000F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00000000-0008-0000-2200-00001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1" name="Text Box 2">
          <a:extLst>
            <a:ext uri="{FF2B5EF4-FFF2-40B4-BE49-F238E27FC236}">
              <a16:creationId xmlns:a16="http://schemas.microsoft.com/office/drawing/2014/main" id="{00000000-0008-0000-2200-00001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2" name="Text Box 3">
          <a:extLst>
            <a:ext uri="{FF2B5EF4-FFF2-40B4-BE49-F238E27FC236}">
              <a16:creationId xmlns:a16="http://schemas.microsoft.com/office/drawing/2014/main" id="{00000000-0008-0000-2200-00001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3" name="Text Box 4">
          <a:extLst>
            <a:ext uri="{FF2B5EF4-FFF2-40B4-BE49-F238E27FC236}">
              <a16:creationId xmlns:a16="http://schemas.microsoft.com/office/drawing/2014/main" id="{00000000-0008-0000-2200-00001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4" name="Text Box 5">
          <a:extLst>
            <a:ext uri="{FF2B5EF4-FFF2-40B4-BE49-F238E27FC236}">
              <a16:creationId xmlns:a16="http://schemas.microsoft.com/office/drawing/2014/main" id="{00000000-0008-0000-2200-00001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5" name="Text Box 6">
          <a:extLst>
            <a:ext uri="{FF2B5EF4-FFF2-40B4-BE49-F238E27FC236}">
              <a16:creationId xmlns:a16="http://schemas.microsoft.com/office/drawing/2014/main" id="{00000000-0008-0000-2200-00001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6" name="Text Box 8">
          <a:extLst>
            <a:ext uri="{FF2B5EF4-FFF2-40B4-BE49-F238E27FC236}">
              <a16:creationId xmlns:a16="http://schemas.microsoft.com/office/drawing/2014/main" id="{00000000-0008-0000-2200-000016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7" name="Text Box 9">
          <a:extLst>
            <a:ext uri="{FF2B5EF4-FFF2-40B4-BE49-F238E27FC236}">
              <a16:creationId xmlns:a16="http://schemas.microsoft.com/office/drawing/2014/main" id="{00000000-0008-0000-2200-00001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8" name="Text Box 10">
          <a:extLst>
            <a:ext uri="{FF2B5EF4-FFF2-40B4-BE49-F238E27FC236}">
              <a16:creationId xmlns:a16="http://schemas.microsoft.com/office/drawing/2014/main" id="{00000000-0008-0000-2200-000018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00000000-0008-0000-2200-000019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0" name="Text Box 2">
          <a:extLst>
            <a:ext uri="{FF2B5EF4-FFF2-40B4-BE49-F238E27FC236}">
              <a16:creationId xmlns:a16="http://schemas.microsoft.com/office/drawing/2014/main" id="{00000000-0008-0000-2200-00001A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1" name="Text Box 8">
          <a:extLst>
            <a:ext uri="{FF2B5EF4-FFF2-40B4-BE49-F238E27FC236}">
              <a16:creationId xmlns:a16="http://schemas.microsoft.com/office/drawing/2014/main" id="{00000000-0008-0000-2200-00001B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664633</xdr:colOff>
      <xdr:row>55</xdr:row>
      <xdr:rowOff>21167</xdr:rowOff>
    </xdr:from>
    <xdr:ext cx="114300" cy="285750"/>
    <xdr:sp macro="" textlink="">
      <xdr:nvSpPr>
        <xdr:cNvPr id="1052" name="Text Box 8">
          <a:extLst>
            <a:ext uri="{FF2B5EF4-FFF2-40B4-BE49-F238E27FC236}">
              <a16:creationId xmlns:a16="http://schemas.microsoft.com/office/drawing/2014/main" id="{00000000-0008-0000-2200-00001C040000}"/>
            </a:ext>
          </a:extLst>
        </xdr:cNvPr>
        <xdr:cNvSpPr txBox="1">
          <a:spLocks noChangeArrowheads="1"/>
        </xdr:cNvSpPr>
      </xdr:nvSpPr>
      <xdr:spPr bwMode="auto">
        <a:xfrm>
          <a:off x="3125893" y="1007956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00000000-0008-0000-2200-00001D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4" name="Text Box 2">
          <a:extLst>
            <a:ext uri="{FF2B5EF4-FFF2-40B4-BE49-F238E27FC236}">
              <a16:creationId xmlns:a16="http://schemas.microsoft.com/office/drawing/2014/main" id="{00000000-0008-0000-2200-00001E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5" name="Text Box 3">
          <a:extLst>
            <a:ext uri="{FF2B5EF4-FFF2-40B4-BE49-F238E27FC236}">
              <a16:creationId xmlns:a16="http://schemas.microsoft.com/office/drawing/2014/main" id="{00000000-0008-0000-2200-00001F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6" name="Text Box 4">
          <a:extLst>
            <a:ext uri="{FF2B5EF4-FFF2-40B4-BE49-F238E27FC236}">
              <a16:creationId xmlns:a16="http://schemas.microsoft.com/office/drawing/2014/main" id="{00000000-0008-0000-2200-00002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7" name="Text Box 5">
          <a:extLst>
            <a:ext uri="{FF2B5EF4-FFF2-40B4-BE49-F238E27FC236}">
              <a16:creationId xmlns:a16="http://schemas.microsoft.com/office/drawing/2014/main" id="{00000000-0008-0000-2200-00002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8" name="Text Box 6">
          <a:extLst>
            <a:ext uri="{FF2B5EF4-FFF2-40B4-BE49-F238E27FC236}">
              <a16:creationId xmlns:a16="http://schemas.microsoft.com/office/drawing/2014/main" id="{00000000-0008-0000-2200-00002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59" name="Text Box 8">
          <a:extLst>
            <a:ext uri="{FF2B5EF4-FFF2-40B4-BE49-F238E27FC236}">
              <a16:creationId xmlns:a16="http://schemas.microsoft.com/office/drawing/2014/main" id="{00000000-0008-0000-2200-00002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0" name="Text Box 9">
          <a:extLst>
            <a:ext uri="{FF2B5EF4-FFF2-40B4-BE49-F238E27FC236}">
              <a16:creationId xmlns:a16="http://schemas.microsoft.com/office/drawing/2014/main" id="{00000000-0008-0000-2200-00002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1" name="Text Box 10">
          <a:extLst>
            <a:ext uri="{FF2B5EF4-FFF2-40B4-BE49-F238E27FC236}">
              <a16:creationId xmlns:a16="http://schemas.microsoft.com/office/drawing/2014/main" id="{00000000-0008-0000-2200-00002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3" name="Text Box 8">
          <a:extLst>
            <a:ext uri="{FF2B5EF4-FFF2-40B4-BE49-F238E27FC236}">
              <a16:creationId xmlns:a16="http://schemas.microsoft.com/office/drawing/2014/main" id="{00000000-0008-0000-2200-00002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4" name="Text Box 8">
          <a:extLst>
            <a:ext uri="{FF2B5EF4-FFF2-40B4-BE49-F238E27FC236}">
              <a16:creationId xmlns:a16="http://schemas.microsoft.com/office/drawing/2014/main" id="{00000000-0008-0000-2200-000028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00000000-0008-0000-2200-000029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6" name="Text Box 2">
          <a:extLst>
            <a:ext uri="{FF2B5EF4-FFF2-40B4-BE49-F238E27FC236}">
              <a16:creationId xmlns:a16="http://schemas.microsoft.com/office/drawing/2014/main" id="{00000000-0008-0000-2200-00002A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7" name="Text Box 3">
          <a:extLst>
            <a:ext uri="{FF2B5EF4-FFF2-40B4-BE49-F238E27FC236}">
              <a16:creationId xmlns:a16="http://schemas.microsoft.com/office/drawing/2014/main" id="{00000000-0008-0000-2200-00002B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8" name="Text Box 4">
          <a:extLst>
            <a:ext uri="{FF2B5EF4-FFF2-40B4-BE49-F238E27FC236}">
              <a16:creationId xmlns:a16="http://schemas.microsoft.com/office/drawing/2014/main" id="{00000000-0008-0000-2200-00002C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69" name="Text Box 5">
          <a:extLst>
            <a:ext uri="{FF2B5EF4-FFF2-40B4-BE49-F238E27FC236}">
              <a16:creationId xmlns:a16="http://schemas.microsoft.com/office/drawing/2014/main" id="{00000000-0008-0000-2200-00002D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0" name="Text Box 6">
          <a:extLst>
            <a:ext uri="{FF2B5EF4-FFF2-40B4-BE49-F238E27FC236}">
              <a16:creationId xmlns:a16="http://schemas.microsoft.com/office/drawing/2014/main" id="{00000000-0008-0000-2200-00002E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1" name="Text Box 8">
          <a:extLst>
            <a:ext uri="{FF2B5EF4-FFF2-40B4-BE49-F238E27FC236}">
              <a16:creationId xmlns:a16="http://schemas.microsoft.com/office/drawing/2014/main" id="{00000000-0008-0000-2200-00002F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2" name="Text Box 9">
          <a:extLst>
            <a:ext uri="{FF2B5EF4-FFF2-40B4-BE49-F238E27FC236}">
              <a16:creationId xmlns:a16="http://schemas.microsoft.com/office/drawing/2014/main" id="{00000000-0008-0000-2200-00003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3" name="Text Box 10">
          <a:extLst>
            <a:ext uri="{FF2B5EF4-FFF2-40B4-BE49-F238E27FC236}">
              <a16:creationId xmlns:a16="http://schemas.microsoft.com/office/drawing/2014/main" id="{00000000-0008-0000-2200-00003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00000000-0008-0000-2200-00003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5" name="Text Box 2">
          <a:extLst>
            <a:ext uri="{FF2B5EF4-FFF2-40B4-BE49-F238E27FC236}">
              <a16:creationId xmlns:a16="http://schemas.microsoft.com/office/drawing/2014/main" id="{00000000-0008-0000-2200-00003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6" name="Text Box 8">
          <a:extLst>
            <a:ext uri="{FF2B5EF4-FFF2-40B4-BE49-F238E27FC236}">
              <a16:creationId xmlns:a16="http://schemas.microsoft.com/office/drawing/2014/main" id="{00000000-0008-0000-2200-00003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00000000-0008-0000-2200-00003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8" name="Text Box 2">
          <a:extLst>
            <a:ext uri="{FF2B5EF4-FFF2-40B4-BE49-F238E27FC236}">
              <a16:creationId xmlns:a16="http://schemas.microsoft.com/office/drawing/2014/main" id="{00000000-0008-0000-2200-000036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79" name="Text Box 3">
          <a:extLst>
            <a:ext uri="{FF2B5EF4-FFF2-40B4-BE49-F238E27FC236}">
              <a16:creationId xmlns:a16="http://schemas.microsoft.com/office/drawing/2014/main" id="{00000000-0008-0000-2200-00003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0" name="Text Box 4">
          <a:extLst>
            <a:ext uri="{FF2B5EF4-FFF2-40B4-BE49-F238E27FC236}">
              <a16:creationId xmlns:a16="http://schemas.microsoft.com/office/drawing/2014/main" id="{00000000-0008-0000-2200-000038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1" name="Text Box 5">
          <a:extLst>
            <a:ext uri="{FF2B5EF4-FFF2-40B4-BE49-F238E27FC236}">
              <a16:creationId xmlns:a16="http://schemas.microsoft.com/office/drawing/2014/main" id="{00000000-0008-0000-2200-000039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2" name="Text Box 6">
          <a:extLst>
            <a:ext uri="{FF2B5EF4-FFF2-40B4-BE49-F238E27FC236}">
              <a16:creationId xmlns:a16="http://schemas.microsoft.com/office/drawing/2014/main" id="{00000000-0008-0000-2200-00003A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3" name="Text Box 8">
          <a:extLst>
            <a:ext uri="{FF2B5EF4-FFF2-40B4-BE49-F238E27FC236}">
              <a16:creationId xmlns:a16="http://schemas.microsoft.com/office/drawing/2014/main" id="{00000000-0008-0000-2200-00003B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4" name="Text Box 9">
          <a:extLst>
            <a:ext uri="{FF2B5EF4-FFF2-40B4-BE49-F238E27FC236}">
              <a16:creationId xmlns:a16="http://schemas.microsoft.com/office/drawing/2014/main" id="{00000000-0008-0000-2200-00003C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5" name="Text Box 10">
          <a:extLst>
            <a:ext uri="{FF2B5EF4-FFF2-40B4-BE49-F238E27FC236}">
              <a16:creationId xmlns:a16="http://schemas.microsoft.com/office/drawing/2014/main" id="{00000000-0008-0000-2200-00003D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00000000-0008-0000-2200-00003E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7" name="Text Box 2">
          <a:extLst>
            <a:ext uri="{FF2B5EF4-FFF2-40B4-BE49-F238E27FC236}">
              <a16:creationId xmlns:a16="http://schemas.microsoft.com/office/drawing/2014/main" id="{00000000-0008-0000-2200-00003F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8" name="Text Box 8">
          <a:extLst>
            <a:ext uri="{FF2B5EF4-FFF2-40B4-BE49-F238E27FC236}">
              <a16:creationId xmlns:a16="http://schemas.microsoft.com/office/drawing/2014/main" id="{00000000-0008-0000-2200-00004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89" name="Text Box 8">
          <a:extLst>
            <a:ext uri="{FF2B5EF4-FFF2-40B4-BE49-F238E27FC236}">
              <a16:creationId xmlns:a16="http://schemas.microsoft.com/office/drawing/2014/main" id="{00000000-0008-0000-2200-00004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00000000-0008-0000-2200-00004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1" name="Text Box 2">
          <a:extLst>
            <a:ext uri="{FF2B5EF4-FFF2-40B4-BE49-F238E27FC236}">
              <a16:creationId xmlns:a16="http://schemas.microsoft.com/office/drawing/2014/main" id="{00000000-0008-0000-2200-00004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2" name="Text Box 3">
          <a:extLst>
            <a:ext uri="{FF2B5EF4-FFF2-40B4-BE49-F238E27FC236}">
              <a16:creationId xmlns:a16="http://schemas.microsoft.com/office/drawing/2014/main" id="{00000000-0008-0000-2200-00004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3" name="Text Box 4">
          <a:extLst>
            <a:ext uri="{FF2B5EF4-FFF2-40B4-BE49-F238E27FC236}">
              <a16:creationId xmlns:a16="http://schemas.microsoft.com/office/drawing/2014/main" id="{00000000-0008-0000-2200-00004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4" name="Text Box 5">
          <a:extLst>
            <a:ext uri="{FF2B5EF4-FFF2-40B4-BE49-F238E27FC236}">
              <a16:creationId xmlns:a16="http://schemas.microsoft.com/office/drawing/2014/main" id="{00000000-0008-0000-2200-000046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5" name="Text Box 6">
          <a:extLst>
            <a:ext uri="{FF2B5EF4-FFF2-40B4-BE49-F238E27FC236}">
              <a16:creationId xmlns:a16="http://schemas.microsoft.com/office/drawing/2014/main" id="{00000000-0008-0000-2200-00004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6" name="Text Box 8">
          <a:extLst>
            <a:ext uri="{FF2B5EF4-FFF2-40B4-BE49-F238E27FC236}">
              <a16:creationId xmlns:a16="http://schemas.microsoft.com/office/drawing/2014/main" id="{00000000-0008-0000-2200-000048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7" name="Text Box 9">
          <a:extLst>
            <a:ext uri="{FF2B5EF4-FFF2-40B4-BE49-F238E27FC236}">
              <a16:creationId xmlns:a16="http://schemas.microsoft.com/office/drawing/2014/main" id="{00000000-0008-0000-2200-000049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8" name="Text Box 10">
          <a:extLst>
            <a:ext uri="{FF2B5EF4-FFF2-40B4-BE49-F238E27FC236}">
              <a16:creationId xmlns:a16="http://schemas.microsoft.com/office/drawing/2014/main" id="{00000000-0008-0000-2200-00004A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00000000-0008-0000-2200-00004B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0" name="Text Box 2">
          <a:extLst>
            <a:ext uri="{FF2B5EF4-FFF2-40B4-BE49-F238E27FC236}">
              <a16:creationId xmlns:a16="http://schemas.microsoft.com/office/drawing/2014/main" id="{00000000-0008-0000-2200-00004C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1" name="Text Box 8">
          <a:extLst>
            <a:ext uri="{FF2B5EF4-FFF2-40B4-BE49-F238E27FC236}">
              <a16:creationId xmlns:a16="http://schemas.microsoft.com/office/drawing/2014/main" id="{00000000-0008-0000-2200-00004D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00000000-0008-0000-2200-00004E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3" name="Text Box 2">
          <a:extLst>
            <a:ext uri="{FF2B5EF4-FFF2-40B4-BE49-F238E27FC236}">
              <a16:creationId xmlns:a16="http://schemas.microsoft.com/office/drawing/2014/main" id="{00000000-0008-0000-2200-00004F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4" name="Text Box 3">
          <a:extLst>
            <a:ext uri="{FF2B5EF4-FFF2-40B4-BE49-F238E27FC236}">
              <a16:creationId xmlns:a16="http://schemas.microsoft.com/office/drawing/2014/main" id="{00000000-0008-0000-2200-000050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5" name="Text Box 4">
          <a:extLst>
            <a:ext uri="{FF2B5EF4-FFF2-40B4-BE49-F238E27FC236}">
              <a16:creationId xmlns:a16="http://schemas.microsoft.com/office/drawing/2014/main" id="{00000000-0008-0000-2200-000051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6" name="Text Box 5">
          <a:extLst>
            <a:ext uri="{FF2B5EF4-FFF2-40B4-BE49-F238E27FC236}">
              <a16:creationId xmlns:a16="http://schemas.microsoft.com/office/drawing/2014/main" id="{00000000-0008-0000-2200-000052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7" name="Text Box 6">
          <a:extLst>
            <a:ext uri="{FF2B5EF4-FFF2-40B4-BE49-F238E27FC236}">
              <a16:creationId xmlns:a16="http://schemas.microsoft.com/office/drawing/2014/main" id="{00000000-0008-0000-2200-000053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8" name="Text Box 8">
          <a:extLst>
            <a:ext uri="{FF2B5EF4-FFF2-40B4-BE49-F238E27FC236}">
              <a16:creationId xmlns:a16="http://schemas.microsoft.com/office/drawing/2014/main" id="{00000000-0008-0000-2200-000054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09" name="Text Box 9">
          <a:extLst>
            <a:ext uri="{FF2B5EF4-FFF2-40B4-BE49-F238E27FC236}">
              <a16:creationId xmlns:a16="http://schemas.microsoft.com/office/drawing/2014/main" id="{00000000-0008-0000-2200-000055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10" name="Text Box 10">
          <a:extLst>
            <a:ext uri="{FF2B5EF4-FFF2-40B4-BE49-F238E27FC236}">
              <a16:creationId xmlns:a16="http://schemas.microsoft.com/office/drawing/2014/main" id="{00000000-0008-0000-2200-000056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00000000-0008-0000-2200-00005704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55</xdr:row>
      <xdr:rowOff>0</xdr:rowOff>
    </xdr:from>
    <xdr:ext cx="114300" cy="285750"/>
    <xdr:sp macro="" textlink="">
      <xdr:nvSpPr>
        <xdr:cNvPr id="1112" name="Text Box 2">
          <a:extLst>
            <a:ext uri="{FF2B5EF4-FFF2-40B4-BE49-F238E27FC236}">
              <a16:creationId xmlns:a16="http://schemas.microsoft.com/office/drawing/2014/main" id="{00000000-0008-0000-2200-000058040000}"/>
            </a:ext>
          </a:extLst>
        </xdr:cNvPr>
        <xdr:cNvSpPr txBox="1">
          <a:spLocks noChangeArrowheads="1"/>
        </xdr:cNvSpPr>
      </xdr:nvSpPr>
      <xdr:spPr bwMode="auto">
        <a:xfrm>
          <a:off x="12877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21</xdr:row>
      <xdr:rowOff>184150</xdr:rowOff>
    </xdr:from>
    <xdr:to>
      <xdr:col>6</xdr:col>
      <xdr:colOff>226579</xdr:colOff>
      <xdr:row>49</xdr:row>
      <xdr:rowOff>189777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451830</xdr:colOff>
      <xdr:row>5</xdr:row>
      <xdr:rowOff>0</xdr:rowOff>
    </xdr:from>
    <xdr:to>
      <xdr:col>8</xdr:col>
      <xdr:colOff>268950</xdr:colOff>
      <xdr:row>22</xdr:row>
      <xdr:rowOff>71940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320040</xdr:colOff>
      <xdr:row>27</xdr:row>
      <xdr:rowOff>68581</xdr:rowOff>
    </xdr:from>
    <xdr:to>
      <xdr:col>7</xdr:col>
      <xdr:colOff>236220</xdr:colOff>
      <xdr:row>46</xdr:row>
      <xdr:rowOff>7620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0.16559</cdr:x>
      <cdr:y>0.44513</cdr:y>
    </cdr:from>
    <cdr:to>
      <cdr:x>0.91778</cdr:x>
      <cdr:y>0.57489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4CE67954-094F-4E84-9C93-F8AC7A276913}"/>
            </a:ext>
          </a:extLst>
        </cdr:cNvPr>
        <cdr:cNvGrpSpPr/>
      </cdr:nvGrpSpPr>
      <cdr:grpSpPr>
        <a:xfrm xmlns:a="http://schemas.openxmlformats.org/drawingml/2006/main">
          <a:off x="738151" y="1390675"/>
          <a:ext cx="3353037" cy="405396"/>
          <a:chOff x="893784" y="1598147"/>
          <a:chExt cx="4074915" cy="463259"/>
        </a:xfrm>
      </cdr:grpSpPr>
      <cdr:sp macro="" textlink="">
        <cdr:nvSpPr>
          <cdr:cNvPr id="2" name="AutoShape 70"/>
          <cdr:cNvSpPr>
            <a:spLocks xmlns:a="http://schemas.openxmlformats.org/drawingml/2006/main"/>
          </cdr:cNvSpPr>
        </cdr:nvSpPr>
        <cdr:spPr bwMode="auto">
          <a:xfrm xmlns:a="http://schemas.openxmlformats.org/drawingml/2006/main" rot="5400000">
            <a:off x="1657993" y="1085454"/>
            <a:ext cx="211743" cy="1740162"/>
          </a:xfrm>
          <a:prstGeom xmlns:a="http://schemas.openxmlformats.org/drawingml/2006/main" prst="leftBrace">
            <a:avLst>
              <a:gd name="adj1" fmla="val 69048"/>
              <a:gd name="adj2" fmla="val 50000"/>
            </a:avLst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sv-SE"/>
          </a:p>
        </cdr:txBody>
      </cdr:sp>
      <cdr:sp macro="" textlink="'[104]5000G RM_I03_EAD'!$I$44">
        <cdr:nvSpPr>
          <cdr:cNvPr id="5" name="textruta 1"/>
          <cdr:cNvSpPr txBox="1"/>
        </cdr:nvSpPr>
        <cdr:spPr>
          <a:xfrm xmlns:a="http://schemas.openxmlformats.org/drawingml/2006/main">
            <a:off x="1323830" y="1598220"/>
            <a:ext cx="880069" cy="24250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05BBE830-A216-46A0-BA91-64983126487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5.7%</a:t>
            </a:fld>
            <a:endParaRPr lang="en-GB" sz="900"/>
          </a:p>
        </cdr:txBody>
      </cdr:sp>
      <cdr:sp macro="" textlink="[105]RM_I03_EAD!$I$41">
        <cdr:nvSpPr>
          <cdr:cNvPr id="6" name="textruta 1"/>
          <cdr:cNvSpPr txBox="1"/>
        </cdr:nvSpPr>
        <cdr:spPr>
          <a:xfrm xmlns:a="http://schemas.openxmlformats.org/drawingml/2006/main">
            <a:off x="3658582" y="1598147"/>
            <a:ext cx="880070" cy="24257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00738A0C-FDB9-442D-A032-7B01A0E5A27E}" type="TxLink">
              <a:rPr lang="en-US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pPr algn="ctr"/>
              <a:t>3.7%</a:t>
            </a:fld>
            <a:endParaRPr lang="en-GB" sz="900"/>
          </a:p>
        </cdr:txBody>
      </cdr:sp>
      <cdr:sp macro="" textlink="">
        <cdr:nvSpPr>
          <cdr:cNvPr id="7" name="AutoShape 70">
            <a:extLst xmlns:a="http://schemas.openxmlformats.org/drawingml/2006/main">
              <a:ext uri="{FF2B5EF4-FFF2-40B4-BE49-F238E27FC236}">
                <a16:creationId xmlns:a16="http://schemas.microsoft.com/office/drawing/2014/main" id="{E6656A75-5B43-4DDA-84A7-B8DF99CDEB3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 rot="5400000">
            <a:off x="3992746" y="1085454"/>
            <a:ext cx="211743" cy="1740162"/>
          </a:xfrm>
          <a:prstGeom xmlns:a="http://schemas.openxmlformats.org/drawingml/2006/main" prst="leftBrace">
            <a:avLst>
              <a:gd name="adj1" fmla="val 69048"/>
              <a:gd name="adj2" fmla="val 50000"/>
            </a:avLst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sv-SE"/>
          </a:p>
        </cdr:txBody>
      </cdr:sp>
    </cdr:grp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1244599</xdr:colOff>
      <xdr:row>4</xdr:row>
      <xdr:rowOff>160020</xdr:rowOff>
    </xdr:from>
    <xdr:to>
      <xdr:col>2</xdr:col>
      <xdr:colOff>213821</xdr:colOff>
      <xdr:row>26</xdr:row>
      <xdr:rowOff>103011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140970</xdr:colOff>
      <xdr:row>29</xdr:row>
      <xdr:rowOff>160020</xdr:rowOff>
    </xdr:from>
    <xdr:to>
      <xdr:col>3</xdr:col>
      <xdr:colOff>403050</xdr:colOff>
      <xdr:row>42</xdr:row>
      <xdr:rowOff>115111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148590</xdr:colOff>
      <xdr:row>51</xdr:row>
      <xdr:rowOff>160020</xdr:rowOff>
    </xdr:from>
    <xdr:to>
      <xdr:col>3</xdr:col>
      <xdr:colOff>395430</xdr:colOff>
      <xdr:row>63</xdr:row>
      <xdr:rowOff>170565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0.95994</cdr:x>
      <cdr:y>0.91239</cdr:y>
    </cdr:from>
    <cdr:to>
      <cdr:x>0.97886</cdr:x>
      <cdr:y>1</cdr:y>
    </cdr:to>
    <cdr:sp macro="" textlink="">
      <cdr:nvSpPr>
        <cdr:cNvPr id="941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5534" y="5836228"/>
          <a:ext cx="104697" cy="285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19051</xdr:rowOff>
    </xdr:from>
    <xdr:to>
      <xdr:col>10</xdr:col>
      <xdr:colOff>517948</xdr:colOff>
      <xdr:row>48</xdr:row>
      <xdr:rowOff>172085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09551"/>
          <a:ext cx="6071023" cy="91065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146</xdr:row>
          <xdr:rowOff>106680</xdr:rowOff>
        </xdr:from>
        <xdr:to>
          <xdr:col>6</xdr:col>
          <xdr:colOff>198120</xdr:colOff>
          <xdr:row>161</xdr:row>
          <xdr:rowOff>83820</xdr:rowOff>
        </xdr:to>
        <xdr:sp macro="" textlink="">
          <xdr:nvSpPr>
            <xdr:cNvPr id="588801" name="Object 1" hidden="1">
              <a:extLst>
                <a:ext uri="{63B3BB69-23CF-44E3-9099-C40C66FF867C}">
                  <a14:compatExt spid="_x0000_s588801"/>
                </a:ext>
                <a:ext uri="{FF2B5EF4-FFF2-40B4-BE49-F238E27FC236}">
                  <a16:creationId xmlns:a16="http://schemas.microsoft.com/office/drawing/2014/main" id="{00000000-0008-0000-3800-000001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102</xdr:row>
          <xdr:rowOff>121920</xdr:rowOff>
        </xdr:from>
        <xdr:to>
          <xdr:col>6</xdr:col>
          <xdr:colOff>160020</xdr:colOff>
          <xdr:row>118</xdr:row>
          <xdr:rowOff>22860</xdr:rowOff>
        </xdr:to>
        <xdr:sp macro="" textlink="">
          <xdr:nvSpPr>
            <xdr:cNvPr id="588802" name="Object 2" hidden="1">
              <a:extLst>
                <a:ext uri="{63B3BB69-23CF-44E3-9099-C40C66FF867C}">
                  <a14:compatExt spid="_x0000_s588802"/>
                </a:ext>
                <a:ext uri="{FF2B5EF4-FFF2-40B4-BE49-F238E27FC236}">
                  <a16:creationId xmlns:a16="http://schemas.microsoft.com/office/drawing/2014/main" id="{00000000-0008-0000-3800-000002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124</xdr:row>
          <xdr:rowOff>7620</xdr:rowOff>
        </xdr:from>
        <xdr:to>
          <xdr:col>6</xdr:col>
          <xdr:colOff>175260</xdr:colOff>
          <xdr:row>139</xdr:row>
          <xdr:rowOff>83820</xdr:rowOff>
        </xdr:to>
        <xdr:sp macro="" textlink="">
          <xdr:nvSpPr>
            <xdr:cNvPr id="588803" name="Object 3" hidden="1">
              <a:extLst>
                <a:ext uri="{63B3BB69-23CF-44E3-9099-C40C66FF867C}">
                  <a14:compatExt spid="_x0000_s588803"/>
                </a:ext>
                <a:ext uri="{FF2B5EF4-FFF2-40B4-BE49-F238E27FC236}">
                  <a16:creationId xmlns:a16="http://schemas.microsoft.com/office/drawing/2014/main" id="{00000000-0008-0000-3800-000003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38100</xdr:rowOff>
        </xdr:from>
        <xdr:to>
          <xdr:col>6</xdr:col>
          <xdr:colOff>60960</xdr:colOff>
          <xdr:row>95</xdr:row>
          <xdr:rowOff>22860</xdr:rowOff>
        </xdr:to>
        <xdr:sp macro="" textlink="">
          <xdr:nvSpPr>
            <xdr:cNvPr id="588804" name="Object 4" hidden="1">
              <a:extLst>
                <a:ext uri="{63B3BB69-23CF-44E3-9099-C40C66FF867C}">
                  <a14:compatExt spid="_x0000_s588804"/>
                </a:ext>
                <a:ext uri="{FF2B5EF4-FFF2-40B4-BE49-F238E27FC236}">
                  <a16:creationId xmlns:a16="http://schemas.microsoft.com/office/drawing/2014/main" id="{00000000-0008-0000-3800-000004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45720</xdr:rowOff>
        </xdr:from>
        <xdr:to>
          <xdr:col>6</xdr:col>
          <xdr:colOff>106680</xdr:colOff>
          <xdr:row>74</xdr:row>
          <xdr:rowOff>99060</xdr:rowOff>
        </xdr:to>
        <xdr:sp macro="" textlink="">
          <xdr:nvSpPr>
            <xdr:cNvPr id="588805" name="Object 5" hidden="1">
              <a:extLst>
                <a:ext uri="{63B3BB69-23CF-44E3-9099-C40C66FF867C}">
                  <a14:compatExt spid="_x0000_s588805"/>
                </a:ext>
                <a:ext uri="{FF2B5EF4-FFF2-40B4-BE49-F238E27FC236}">
                  <a16:creationId xmlns:a16="http://schemas.microsoft.com/office/drawing/2014/main" id="{00000000-0008-0000-3800-000005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30480</xdr:rowOff>
        </xdr:from>
        <xdr:to>
          <xdr:col>6</xdr:col>
          <xdr:colOff>144780</xdr:colOff>
          <xdr:row>53</xdr:row>
          <xdr:rowOff>0</xdr:rowOff>
        </xdr:to>
        <xdr:sp macro="" textlink="">
          <xdr:nvSpPr>
            <xdr:cNvPr id="588806" name="Object 6" hidden="1">
              <a:extLst>
                <a:ext uri="{63B3BB69-23CF-44E3-9099-C40C66FF867C}">
                  <a14:compatExt spid="_x0000_s588806"/>
                </a:ext>
                <a:ext uri="{FF2B5EF4-FFF2-40B4-BE49-F238E27FC236}">
                  <a16:creationId xmlns:a16="http://schemas.microsoft.com/office/drawing/2014/main" id="{00000000-0008-0000-3800-000006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40</xdr:row>
      <xdr:rowOff>123825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64960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6106676" cy="844550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6106676" cy="844550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16980" cy="9060180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0601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1</xdr:row>
      <xdr:rowOff>59531</xdr:rowOff>
    </xdr:from>
    <xdr:to>
      <xdr:col>8</xdr:col>
      <xdr:colOff>500061</xdr:colOff>
      <xdr:row>59</xdr:row>
      <xdr:rowOff>29209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202406"/>
          <a:ext cx="5310187" cy="8256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154778</xdr:colOff>
      <xdr:row>1</xdr:row>
      <xdr:rowOff>23813</xdr:rowOff>
    </xdr:from>
    <xdr:to>
      <xdr:col>10</xdr:col>
      <xdr:colOff>428621</xdr:colOff>
      <xdr:row>48</xdr:row>
      <xdr:rowOff>28248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78" y="214313"/>
          <a:ext cx="5976937" cy="92198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115944</xdr:rowOff>
    </xdr:from>
    <xdr:ext cx="5467350" cy="87330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5944"/>
          <a:ext cx="5467350" cy="873301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57150</xdr:rowOff>
    </xdr:from>
    <xdr:ext cx="6207441" cy="894714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50"/>
          <a:ext cx="6207441" cy="894714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</xdr:colOff>
      <xdr:row>0</xdr:row>
      <xdr:rowOff>47627</xdr:rowOff>
    </xdr:from>
    <xdr:ext cx="6274767" cy="887729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" y="47627"/>
          <a:ext cx="6274767" cy="887729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37</xdr:row>
      <xdr:rowOff>38101</xdr:rowOff>
    </xdr:from>
    <xdr:to>
      <xdr:col>9</xdr:col>
      <xdr:colOff>476250</xdr:colOff>
      <xdr:row>38</xdr:row>
      <xdr:rowOff>155577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gray">
        <a:xfrm>
          <a:off x="638175" y="6438901"/>
          <a:ext cx="5324475" cy="300356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1</xdr:col>
      <xdr:colOff>28574</xdr:colOff>
      <xdr:row>38</xdr:row>
      <xdr:rowOff>176211</xdr:rowOff>
    </xdr:from>
    <xdr:to>
      <xdr:col>9</xdr:col>
      <xdr:colOff>466724</xdr:colOff>
      <xdr:row>57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BSC/Forecast/Q4%202002/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_FRA_S62A2B7_DOK_F&#198;L_9220\Team%20CIB\Add3_ACTUALRATE\ADD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z982224\Local%20Settings\Temporary%20Internet%20Files\OLK6B\3.2%20Monthly%20%20quarterly%20reporting%20packag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z982224\Local%20Settings\Temporary%20Internet%20Files\OLK6B\3.2%20Monthly%20%20quarterly%20reporting%20packag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301800/AppData/Local/Microsoft/Windows/INetCache/Content.Outlook/BC0O0NWG/5000G%20-%20Corporate%20-%20Rating%20distribution%20-%202020%20Q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5000G%20RM_I03_EAD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301800/AppData/Local/Microsoft/Windows/INetCache/Content.Outlook/BC0O0NWG/5000G%20-%20Corporate%20-%20Rating%20migration%20(EAD)%20-%202020%20Q1%20-%20RCD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BSC/Forecast/Q4%202002/RFF%20Denmark%20Q4%202002-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301800/AppData/Local/Microsoft/Windows/INetCache/Content.Outlook/BC0O0NWG/Liq%20fact%20book%20Q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RA_S62A2B7_DOK_F&#198;L_9220/Team%20CIB/Add3_ACTUALRATE/ADDrp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1998/1998-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Regioner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Cockpit%20JR%209%20jan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Rolling%20Financial%20Forecast/September%202005/Regional%20banks/RFF%20Sep%202005%2021092005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XLS/BUDJETTI/KK-raportti/NPB%20Report%2012%20200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h%202009/Interim%20report/NB%20tables%20Q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ptember%202008/Interim%20report/NB%20tables%20Q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73401/Temporary%20Internet%20Files/OLK3E/PB%20Swe%2001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TEMP/1998/1998-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05826/Temporary%20Internet%20Files/OLK16/Income%20development%201997-2001%20ver101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2001/figures%20for%20annual%20report%20ver4%20incl%20changed%20PBDK%20figures%2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Group_Finance/Koncred/2005/Interim%20report%20Q1/translation/Model%20Interim%20Denmark%20from%20translator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MERI/VAHO/2741/YKSIKKO/HALLINTO/LASKENTA/BUDJETTI/1998/B2F47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$kap/Asset%20Management/MNB%20lux%201Q%201999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OKONOMI/liv-skade/Liv/Liv%20Vesta%20Liv%20koncernen/RFF%20NOK%20Skemakontrol%20Vesta%20Liv%20koncerner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1998\1998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TEMP\1998\1998-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TEMP\1998\1998-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ocuments%20and%20Settings/p040400/My%20Documents/Region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040400\My%20Documents\Region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Region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Regione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ocuments%20and%20Settings/p040400/My%20Documents/Cockpit%20JR%209%20ja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040400\My%20Documents\Cockpit%20JR%209%20j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Cockpit%20JR%209%20ja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Cockpit%20JR%209%20ja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Rolling%20Financial%20Forecast/September%202005/Regional%20banks/RFF%20Sep%202005%202109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olling%20Financial%20Forecast\September%202005\Regional%20banks\RFF%20Sep%202005%202109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olling%20Financial%20Forecast\September%202005\Regional%20banks\RFF%20Sep%202005%202109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BSC\Forecast\Q4%202002\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olling%20Financial%20Forecast\September%202005\Regional%20banks\RFF%20Sep%202005%20210920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ocuments%20and%20Settings/G35591/Local%20Settings/Temporary%20Internet%20Files/OLKF8/Investment%20and%20Au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G35591\Local%20Settings\Temporary%20Internet%20Files\OLKF8\Investment%20and%20Au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G35591\Local%20Settings\Temporary%20Internet%20Files\OLKF8\Investment%20and%20Au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G35591\Local%20Settings\Temporary%20Internet%20Files\OLKF8\Investment%20and%20Au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ATA/XLS/BUDJETTI/KK-raportti/NPB%20Report%2012%20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XLS\BUDJETTI\KK-raportti\NPB%20Report%2012%20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\XLS\BUDJETTI\KK-raportti\NPB%20Report%2012%20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\XLS\BUDJETTI\KK-raportti\NPB%20Report%2012%2020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March%202009/Interim%20report/NB%20tables%20Q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ch%202009\Interim%20report\NB%20tables%20Q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arch%202009\Interim%20report\NB%20tables%20Q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arch%202009\Interim%20report\NB%20tables%20Q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September%202008/Interim%20report/NB%20tables%20Q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ptember%202008\Interim%20report\NB%20tables%20Q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BSC\Forecast\Q4%202002\RFF%20Denmark%20Q4%202002-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September%202008\Interim%20report\NB%20tables%20Q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September%202008\Interim%20report\NB%20tables%20Q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Reporting%202002/02%20July/AM&amp;L%20consolidation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porting%202002\02%20July\AM&amp;L%20consolidation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2\02%20July\AM&amp;L%20consolidation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2\02%20July\AM&amp;L%20consolidation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WINNT/Profiles/Z173401/Temporary%20Internet%20Files/OLK3E/PB%20Swe%2001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Profiles\Z173401\Temporary%20Internet%20Files\OLK3E\PB%20Swe%2001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ATA_FRA_S62A2B7_DOK_F&#198;L_9220/Team%20CIB/Add3_ACTUALRATE/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73401\Temporary%20Internet%20Files\OLK3E\PB%20Swe%2001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73401\Temporary%20Internet%20Files\OLK3E\PB%20Swe%2001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WINNT/Profiles/z105826/Temporary%20Internet%20Files/OLK16/Income%20development%201997-2001%20ver101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Profiles\z105826\Temporary%20Internet%20Files\OLK16\Income%20development%201997-2001%20ver101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05826\Temporary%20Internet%20Files\OLK16\Income%20development%201997-2001%20ver101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05826\Temporary%20Internet%20Files\OLK16\Income%20development%201997-2001%20ver1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Annual%20Report%202001/figures%20for%20annual%20report%20ver4%20incl%20changed%20PBDK%20figures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nnual%20Report%202001\figures%20for%20annual%20report%20ver4%20incl%20changed%20PBDK%20figures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_FRA_S62A2B7_DOK_F&#198;L_9220\Team%20CIB\Add3_ACTUALRATE\ADDrp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Annual%20Report%202001\figures%20for%20annual%20report%20ver4%20incl%20changed%20PBDK%20figures%2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Annual%20Report%202001\figures%20for%20annual%20report%20ver4%20incl%20changed%20PBDK%20figures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GROUP/Group_Finance/Koncred/2005/Interim%20report%20Q1/translation/Model%20Interim%20Denmark%20from%20translator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\Group_Finance\Koncred\2005\Interim%20report%20Q1\translation\Model%20Interim%20Denmark%20from%20translato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GROUP\Group_Finance\Koncred\2005\Interim%20report%20Q1\translation\Model%20Interim%20Denmark%20from%20translator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GROUP\Group_Finance\Koncred\2005\Interim%20report%20Q1\translation\Model%20Interim%20Denmark%20from%20translato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MERI/VAHO/2741/YKSIKKO/HALLINTO/LASKENTA/BUDJETTI/1998/B2F4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I\VAHO\2741\YKSIKKO\HALLINTO\LASKENTA\BUDJETTI\1998\B2F4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_FRA_S62A2B7_DOK_F&#198;L_9220\Team%20CIB\Add3_ACTUALRATE\ADD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ERI\VAHO\2741\YKSIKKO\HALLINTO\LASKENTA\BUDJETTI\1998\B2F4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ERI\VAHO\2741\YKSIKKO\HALLINTO\LASKENTA\BUDJETTI\1998\B2F4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$kap/Asset%20Management/MNB%20lux%201Q%2019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$kap\Asset%20Management\MNB%20lux%201Q%20199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$kap\Asset%20Management\MNB%20lux%201Q%201999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$kap\Asset%20Management\MNB%20lux%201Q%201999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OKONOMI/liv-skade/Liv/Liv%20Vesta%20Liv%20koncernen/RFF%20NOK%20Skemakontrol%20Vesta%20Liv%20koncerner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KONOMI\liv-skade\Liv\Liv%20Vesta%20Liv%20koncernen\RFF%20NOK%20Skemakontrol%20Vesta%20Liv%20koncerner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OKONOMI\liv-skade\Liv\Liv%20Vesta%20Liv%20koncernen\RFF%20NOK%20Skemakontrol%20Vesta%20Liv%20koncerner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OKONOMI\liv-skade\Liv\Liv%20Vesta%20Liv%20koncernen\RFF%20NOK%20Skemakontrol%20Vesta%20Liv%20koncerner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Reporting%202003/RFF%2003%20Q4/Life/EC%2031-03-2003%20RFF%20ver.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porting%202003\RFF%2003%20Q4\Life\EC%2031-03-2003%20RFF%20ver.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3\RFF%2003%20Q4\Life\EC%2031-03-2003%20RFF%20ver.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3\RFF%2003%20Q4\Life\EC%2031-03-2003%20RFF%20ver.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ordea.sharepoint.com/Documents%20and%20Settings/z982224/Local%20Settings/Temporary%20Internet%20Files/OLK6B/3.2%20Monthly%20%20quarterly%20reporting%20packag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z982224\Local%20Settings\Temporary%20Internet%20Files\OLK6B\3.2%20Monthly%20%20quarterly%20reporting%20packa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Corporate Rating distribution"/>
      <sheetName val="Input"/>
    </sheetNames>
    <sheetDataSet>
      <sheetData sheetId="0" refreshError="1"/>
      <sheetData sheetId="1">
        <row r="2">
          <cell r="J2">
            <v>2.9999999999999997E-4</v>
          </cell>
        </row>
        <row r="3">
          <cell r="J3">
            <v>3.4000000000000002E-4</v>
          </cell>
        </row>
        <row r="4">
          <cell r="J4">
            <v>4.861E-4</v>
          </cell>
        </row>
        <row r="5">
          <cell r="J5">
            <v>7.6789999999999996E-4</v>
          </cell>
        </row>
        <row r="6">
          <cell r="J6">
            <v>1.2014E-3</v>
          </cell>
        </row>
        <row r="7">
          <cell r="J7">
            <v>1.7737E-3</v>
          </cell>
        </row>
        <row r="8">
          <cell r="J8">
            <v>3.0593999999999999E-3</v>
          </cell>
        </row>
        <row r="9">
          <cell r="J9">
            <v>3.9842000000000002E-3</v>
          </cell>
        </row>
        <row r="10">
          <cell r="J10">
            <v>6.7454999999999998E-3</v>
          </cell>
        </row>
        <row r="11">
          <cell r="J11">
            <v>1.03623E-2</v>
          </cell>
        </row>
        <row r="12">
          <cell r="J12">
            <v>1.6427899999999999E-2</v>
          </cell>
        </row>
        <row r="13">
          <cell r="J13">
            <v>2.90078E-2</v>
          </cell>
        </row>
        <row r="14">
          <cell r="J14">
            <v>8.6243500000000001E-2</v>
          </cell>
        </row>
        <row r="15">
          <cell r="C15" t="str">
            <v>03.2020</v>
          </cell>
          <cell r="D15" t="str">
            <v>12.2019</v>
          </cell>
          <cell r="J15">
            <v>9.9019200000000002E-2</v>
          </cell>
        </row>
        <row r="16">
          <cell r="B16" t="str">
            <v>6+</v>
          </cell>
          <cell r="C16">
            <v>4.7364965372881623E-2</v>
          </cell>
          <cell r="D16">
            <v>4.8580074803971383E-2</v>
          </cell>
          <cell r="J16">
            <v>0.1144515</v>
          </cell>
        </row>
        <row r="17">
          <cell r="B17">
            <v>6</v>
          </cell>
          <cell r="C17">
            <v>5.7929920919877989E-2</v>
          </cell>
          <cell r="D17">
            <v>5.9199418018977892E-2</v>
          </cell>
          <cell r="J17">
            <v>0.1736685</v>
          </cell>
        </row>
        <row r="18">
          <cell r="B18" t="str">
            <v>6-</v>
          </cell>
          <cell r="C18">
            <v>4.0611583998758242E-2</v>
          </cell>
          <cell r="D18">
            <v>4.3909633432841037E-2</v>
          </cell>
          <cell r="J18">
            <v>0.22260569999999999</v>
          </cell>
        </row>
        <row r="19">
          <cell r="B19" t="str">
            <v>5+</v>
          </cell>
          <cell r="C19">
            <v>5.3047076131089069E-2</v>
          </cell>
          <cell r="D19">
            <v>5.1641807450856406E-2</v>
          </cell>
          <cell r="J19">
            <v>0.29108810000000002</v>
          </cell>
        </row>
        <row r="20">
          <cell r="B20">
            <v>5</v>
          </cell>
          <cell r="C20">
            <v>0.12272136232542569</v>
          </cell>
          <cell r="D20">
            <v>0.12478603386451102</v>
          </cell>
        </row>
        <row r="21">
          <cell r="B21" t="str">
            <v>5-</v>
          </cell>
          <cell r="C21">
            <v>0.12935416043067693</v>
          </cell>
          <cell r="D21">
            <v>0.12270054209607945</v>
          </cell>
        </row>
        <row r="22">
          <cell r="B22" t="str">
            <v>4+</v>
          </cell>
          <cell r="C22">
            <v>0.15824496855919967</v>
          </cell>
          <cell r="D22">
            <v>0.15142834840474409</v>
          </cell>
        </row>
        <row r="23">
          <cell r="B23">
            <v>4</v>
          </cell>
          <cell r="C23">
            <v>0.15176835948920714</v>
          </cell>
          <cell r="D23">
            <v>0.15982414808052398</v>
          </cell>
        </row>
        <row r="24">
          <cell r="B24" t="str">
            <v>4-</v>
          </cell>
          <cell r="C24">
            <v>0.10782321178474562</v>
          </cell>
          <cell r="D24">
            <v>0.10317579234513319</v>
          </cell>
        </row>
        <row r="25">
          <cell r="B25" t="str">
            <v>3+</v>
          </cell>
          <cell r="C25">
            <v>4.4527583966278698E-2</v>
          </cell>
          <cell r="D25">
            <v>4.7533142027223273E-2</v>
          </cell>
        </row>
        <row r="26">
          <cell r="B26">
            <v>3</v>
          </cell>
          <cell r="C26">
            <v>2.5903344677716742E-2</v>
          </cell>
          <cell r="D26">
            <v>2.5095594066652502E-2</v>
          </cell>
        </row>
        <row r="27">
          <cell r="B27" t="str">
            <v>3-</v>
          </cell>
          <cell r="C27">
            <v>1.5273839792523712E-2</v>
          </cell>
          <cell r="D27">
            <v>1.6183126690679041E-2</v>
          </cell>
        </row>
        <row r="28">
          <cell r="B28" t="str">
            <v>2+</v>
          </cell>
          <cell r="C28">
            <v>6.3630121246546099E-3</v>
          </cell>
          <cell r="D28">
            <v>7.8672147405779557E-3</v>
          </cell>
        </row>
        <row r="29">
          <cell r="B29">
            <v>2</v>
          </cell>
          <cell r="C29">
            <v>3.4652422319456128E-3</v>
          </cell>
          <cell r="D29">
            <v>3.5434276610761856E-3</v>
          </cell>
        </row>
        <row r="30">
          <cell r="B30" t="str">
            <v>2-</v>
          </cell>
          <cell r="C30">
            <v>2.6128123579799876E-3</v>
          </cell>
          <cell r="D30">
            <v>2.5206265442186803E-3</v>
          </cell>
        </row>
        <row r="31">
          <cell r="B31" t="str">
            <v>1+</v>
          </cell>
          <cell r="C31">
            <v>2.8438063502766982E-3</v>
          </cell>
          <cell r="D31">
            <v>2.8202100617169389E-3</v>
          </cell>
        </row>
        <row r="32">
          <cell r="B32">
            <v>1</v>
          </cell>
          <cell r="C32">
            <v>6.7073696037932512E-4</v>
          </cell>
          <cell r="D32">
            <v>7.0421179316631707E-4</v>
          </cell>
        </row>
        <row r="33">
          <cell r="B33" t="str">
            <v>1-</v>
          </cell>
          <cell r="C33">
            <v>8.6612975364493161E-4</v>
          </cell>
          <cell r="D33">
            <v>7.2450212524733033E-4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00G RM_I03_EAD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_I03_EAD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TRL"/>
      <sheetName val="5000G RM_I03_EAD"/>
    </sheetNames>
    <sheetDataSet>
      <sheetData sheetId="0" refreshError="1"/>
      <sheetData sheetId="1">
        <row r="41">
          <cell r="A41" t="str">
            <v>-5 or more</v>
          </cell>
          <cell r="C41">
            <v>3.0878148308250463E-3</v>
          </cell>
        </row>
        <row r="42">
          <cell r="A42">
            <v>-4</v>
          </cell>
          <cell r="C42">
            <v>1.061447355864893E-3</v>
          </cell>
        </row>
        <row r="43">
          <cell r="A43">
            <v>-3</v>
          </cell>
          <cell r="C43">
            <v>6.2719382484005244E-3</v>
          </cell>
        </row>
        <row r="44">
          <cell r="A44">
            <v>-2</v>
          </cell>
          <cell r="C44">
            <v>1.0683343424668972E-2</v>
          </cell>
        </row>
        <row r="45">
          <cell r="A45">
            <v>-1</v>
          </cell>
          <cell r="C45">
            <v>3.5830569468100218E-2</v>
          </cell>
        </row>
        <row r="46">
          <cell r="A46">
            <v>0</v>
          </cell>
          <cell r="C46">
            <v>0.9011742599246293</v>
          </cell>
        </row>
        <row r="47">
          <cell r="A47">
            <v>1</v>
          </cell>
          <cell r="C47">
            <v>2.6500310184384642E-2</v>
          </cell>
        </row>
        <row r="48">
          <cell r="A48">
            <v>2</v>
          </cell>
          <cell r="C48">
            <v>8.9474130013227054E-3</v>
          </cell>
        </row>
        <row r="49">
          <cell r="A49">
            <v>3</v>
          </cell>
          <cell r="C49">
            <v>1.8051290365401456E-3</v>
          </cell>
        </row>
        <row r="50">
          <cell r="A50">
            <v>4</v>
          </cell>
          <cell r="C50">
            <v>1.0960855796346724E-3</v>
          </cell>
        </row>
        <row r="51">
          <cell r="A51" t="str">
            <v>5 or more</v>
          </cell>
          <cell r="C51">
            <v>3.5416889456288212E-3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15.emf"/><Relationship Id="rId2" Type="http://schemas.openxmlformats.org/officeDocument/2006/relationships/drawing" Target="../drawings/drawing18.xml"/><Relationship Id="rId16" Type="http://schemas.openxmlformats.org/officeDocument/2006/relationships/image" Target="../media/image17.emf"/><Relationship Id="rId1" Type="http://schemas.openxmlformats.org/officeDocument/2006/relationships/printerSettings" Target="../printerSettings/printerSettings57.bin"/><Relationship Id="rId6" Type="http://schemas.openxmlformats.org/officeDocument/2006/relationships/image" Target="../media/image12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14.emf"/><Relationship Id="rId4" Type="http://schemas.openxmlformats.org/officeDocument/2006/relationships/vmlDrawing" Target="../drawings/vmlDrawing7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16.emf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hyperlink" Target="mailto:mark.kandborg@nordea.com" TargetMode="External"/><Relationship Id="rId1" Type="http://schemas.openxmlformats.org/officeDocument/2006/relationships/hyperlink" Target="mailto:axel.malgerud@nordea.com" TargetMode="Externa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1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12:H31"/>
  <sheetViews>
    <sheetView view="pageLayout" topLeftCell="A22" zoomScale="60" zoomScaleNormal="100" zoomScaleSheetLayoutView="100" zoomScalePageLayoutView="60" workbookViewId="0">
      <selection activeCell="K47" sqref="K47"/>
    </sheetView>
  </sheetViews>
  <sheetFormatPr defaultColWidth="9.109375" defaultRowHeight="14.4" x14ac:dyDescent="0.3"/>
  <cols>
    <col min="1" max="8" width="9.109375" style="1"/>
    <col min="9" max="9" width="16.5546875" style="1" customWidth="1"/>
    <col min="10" max="10" width="6.5546875" style="1" customWidth="1"/>
    <col min="11" max="11" width="9.109375" style="1"/>
    <col min="12" max="22" width="0" style="1" hidden="1" customWidth="1"/>
    <col min="23" max="16384" width="9.109375" style="1"/>
  </cols>
  <sheetData>
    <row r="12" spans="5:8" ht="61.2" x14ac:dyDescent="1.1000000000000001">
      <c r="E12" s="1935"/>
      <c r="F12" s="375"/>
      <c r="G12" s="375"/>
      <c r="H12" s="375"/>
    </row>
    <row r="31" spans="5:5" x14ac:dyDescent="0.3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headerFooter>
    <oddFooter>&amp;C&amp;1#&amp;"Calibri"&amp;10&amp;K000000Confidential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8871-6573-42D8-AEB7-2410CABE7FD3}">
  <sheetPr codeName="Sheet10">
    <tabColor theme="5"/>
  </sheetPr>
  <dimension ref="F3"/>
  <sheetViews>
    <sheetView view="pageLayout" topLeftCell="A40" zoomScale="85" zoomScaleNormal="100" zoomScaleSheetLayoutView="100" zoomScalePageLayoutView="85" workbookViewId="0">
      <selection activeCell="R1" sqref="R1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33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B66-8216-4CC6-80BB-9ECFEBD8E7D0}">
  <dimension ref="A1:J30"/>
  <sheetViews>
    <sheetView view="pageLayout" topLeftCell="A64" zoomScaleNormal="100" workbookViewId="0">
      <selection activeCell="I8" sqref="I8:J8"/>
    </sheetView>
  </sheetViews>
  <sheetFormatPr defaultColWidth="8.88671875" defaultRowHeight="13.2" x14ac:dyDescent="0.25"/>
  <cols>
    <col min="1" max="1" width="31.5546875" style="260" customWidth="1"/>
    <col min="2" max="6" width="6.109375" style="260" customWidth="1"/>
    <col min="7" max="10" width="7.88671875" style="260" customWidth="1"/>
    <col min="11" max="16384" width="8.88671875" style="260"/>
  </cols>
  <sheetData>
    <row r="1" spans="1:10" ht="15" customHeight="1" thickBot="1" x14ac:dyDescent="0.3">
      <c r="A1" s="2081" t="s">
        <v>1489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  <c r="G1" s="2082" t="s">
        <v>62</v>
      </c>
      <c r="H1" s="2082" t="s">
        <v>62</v>
      </c>
      <c r="I1" s="2082" t="s">
        <v>62</v>
      </c>
      <c r="J1" s="2082" t="s">
        <v>62</v>
      </c>
    </row>
    <row r="2" spans="1:10" ht="12.75" customHeight="1" x14ac:dyDescent="0.25">
      <c r="A2" s="1603"/>
      <c r="B2" s="1603"/>
      <c r="C2" s="1603"/>
      <c r="D2" s="1603"/>
      <c r="E2" s="1603"/>
      <c r="F2" s="1602"/>
      <c r="G2" s="2083" t="s">
        <v>840</v>
      </c>
      <c r="H2" s="2084" t="s">
        <v>62</v>
      </c>
      <c r="I2" s="2083" t="s">
        <v>874</v>
      </c>
      <c r="J2" s="2084" t="s">
        <v>62</v>
      </c>
    </row>
    <row r="3" spans="1:10" ht="10.5" customHeight="1" x14ac:dyDescent="0.25">
      <c r="A3" s="738"/>
      <c r="B3" s="738"/>
      <c r="C3" s="738"/>
      <c r="D3" s="738"/>
      <c r="E3" s="738"/>
      <c r="F3" s="737"/>
      <c r="G3" s="1623"/>
      <c r="H3" s="1622"/>
      <c r="I3" s="2085"/>
      <c r="J3" s="2086" t="s">
        <v>62</v>
      </c>
    </row>
    <row r="4" spans="1:10" ht="10.5" customHeight="1" thickBot="1" x14ac:dyDescent="0.3">
      <c r="A4" s="1601" t="s">
        <v>788</v>
      </c>
      <c r="B4" s="1600" t="s">
        <v>1447</v>
      </c>
      <c r="C4" s="1600" t="s">
        <v>1184</v>
      </c>
      <c r="D4" s="1600" t="s">
        <v>1083</v>
      </c>
      <c r="E4" s="1600" t="s">
        <v>820</v>
      </c>
      <c r="F4" s="736" t="s">
        <v>819</v>
      </c>
      <c r="G4" s="1599" t="s">
        <v>1446</v>
      </c>
      <c r="H4" s="1598" t="s">
        <v>1445</v>
      </c>
      <c r="I4" s="1599" t="s">
        <v>1446</v>
      </c>
      <c r="J4" s="1598" t="s">
        <v>1445</v>
      </c>
    </row>
    <row r="5" spans="1:10" ht="10.5" customHeight="1" x14ac:dyDescent="0.25">
      <c r="A5" s="734" t="s">
        <v>839</v>
      </c>
      <c r="B5" s="1621">
        <v>517</v>
      </c>
      <c r="C5" s="1621">
        <v>523</v>
      </c>
      <c r="D5" s="1621">
        <v>539</v>
      </c>
      <c r="E5" s="1621">
        <v>529</v>
      </c>
      <c r="F5" s="1620">
        <v>514</v>
      </c>
      <c r="G5" s="731" t="s">
        <v>907</v>
      </c>
      <c r="H5" s="730" t="s">
        <v>911</v>
      </c>
      <c r="I5" s="731" t="s">
        <v>910</v>
      </c>
      <c r="J5" s="730" t="s">
        <v>904</v>
      </c>
    </row>
    <row r="6" spans="1:10" ht="10.5" customHeight="1" x14ac:dyDescent="0.25">
      <c r="A6" s="727" t="s">
        <v>838</v>
      </c>
      <c r="B6" s="1618">
        <v>291</v>
      </c>
      <c r="C6" s="1618">
        <v>312</v>
      </c>
      <c r="D6" s="1618">
        <v>312</v>
      </c>
      <c r="E6" s="1618">
        <v>295</v>
      </c>
      <c r="F6" s="1619">
        <v>284</v>
      </c>
      <c r="G6" s="1609" t="s">
        <v>1088</v>
      </c>
      <c r="H6" s="1608" t="s">
        <v>1090</v>
      </c>
      <c r="I6" s="1609" t="s">
        <v>1081</v>
      </c>
      <c r="J6" s="1608" t="s">
        <v>901</v>
      </c>
    </row>
    <row r="7" spans="1:10" ht="10.5" customHeight="1" x14ac:dyDescent="0.25">
      <c r="A7" s="727" t="s">
        <v>837</v>
      </c>
      <c r="B7" s="1618">
        <v>13</v>
      </c>
      <c r="C7" s="1618">
        <v>23</v>
      </c>
      <c r="D7" s="1618">
        <v>45</v>
      </c>
      <c r="E7" s="1618">
        <v>32</v>
      </c>
      <c r="F7" s="1619">
        <v>72</v>
      </c>
      <c r="G7" s="1609" t="s">
        <v>1450</v>
      </c>
      <c r="H7" s="1608" t="s">
        <v>1449</v>
      </c>
      <c r="I7" s="1609" t="s">
        <v>1450</v>
      </c>
      <c r="J7" s="1608" t="s">
        <v>1449</v>
      </c>
    </row>
    <row r="8" spans="1:10" ht="10.5" customHeight="1" x14ac:dyDescent="0.25">
      <c r="A8" s="727" t="s">
        <v>836</v>
      </c>
      <c r="B8" s="1618">
        <v>2</v>
      </c>
      <c r="C8" s="1618">
        <v>-1</v>
      </c>
      <c r="D8" s="1618">
        <v>4</v>
      </c>
      <c r="E8" s="1618">
        <v>-1</v>
      </c>
      <c r="F8" s="1606" t="s">
        <v>269</v>
      </c>
      <c r="G8" s="1609" t="s">
        <v>1515</v>
      </c>
      <c r="H8" s="1608" t="s">
        <v>1515</v>
      </c>
      <c r="I8" s="1609" t="s">
        <v>1515</v>
      </c>
      <c r="J8" s="1608" t="s">
        <v>1515</v>
      </c>
    </row>
    <row r="9" spans="1:10" ht="10.5" customHeight="1" x14ac:dyDescent="0.25">
      <c r="A9" s="1588" t="s">
        <v>835</v>
      </c>
      <c r="B9" s="1617">
        <v>823</v>
      </c>
      <c r="C9" s="1617">
        <v>857</v>
      </c>
      <c r="D9" s="1617">
        <v>900</v>
      </c>
      <c r="E9" s="1617">
        <v>855</v>
      </c>
      <c r="F9" s="532">
        <v>870</v>
      </c>
      <c r="G9" s="1616" t="s">
        <v>908</v>
      </c>
      <c r="H9" s="1615" t="s">
        <v>1085</v>
      </c>
      <c r="I9" s="1616" t="s">
        <v>913</v>
      </c>
      <c r="J9" s="1962" t="s">
        <v>913</v>
      </c>
    </row>
    <row r="10" spans="1:10" ht="10.5" customHeight="1" x14ac:dyDescent="0.25">
      <c r="A10" s="1588" t="s">
        <v>834</v>
      </c>
      <c r="B10" s="1617">
        <v>-470</v>
      </c>
      <c r="C10" s="1617">
        <v>-484</v>
      </c>
      <c r="D10" s="1617">
        <v>-501</v>
      </c>
      <c r="E10" s="1617">
        <v>-473</v>
      </c>
      <c r="F10" s="532">
        <v>-529</v>
      </c>
      <c r="G10" s="1616" t="s">
        <v>898</v>
      </c>
      <c r="H10" s="1615" t="s">
        <v>913</v>
      </c>
      <c r="I10" s="1616" t="s">
        <v>899</v>
      </c>
      <c r="J10" s="1962" t="s">
        <v>906</v>
      </c>
    </row>
    <row r="11" spans="1:10" ht="10.5" customHeight="1" x14ac:dyDescent="0.25">
      <c r="A11" s="1588" t="s">
        <v>833</v>
      </c>
      <c r="B11" s="1617">
        <v>353</v>
      </c>
      <c r="C11" s="1617">
        <v>373</v>
      </c>
      <c r="D11" s="1617">
        <v>399</v>
      </c>
      <c r="E11" s="1617">
        <v>382</v>
      </c>
      <c r="F11" s="1965">
        <v>341</v>
      </c>
      <c r="G11" s="1963" t="s">
        <v>900</v>
      </c>
      <c r="H11" s="1962" t="s">
        <v>908</v>
      </c>
      <c r="I11" s="1963" t="s">
        <v>912</v>
      </c>
      <c r="J11" s="1962" t="s">
        <v>1085</v>
      </c>
    </row>
    <row r="12" spans="1:10" ht="10.5" customHeight="1" x14ac:dyDescent="0.25">
      <c r="A12" s="727" t="s">
        <v>832</v>
      </c>
      <c r="B12" s="1607">
        <v>-38</v>
      </c>
      <c r="C12" s="1607">
        <v>-28</v>
      </c>
      <c r="D12" s="1607">
        <v>-28</v>
      </c>
      <c r="E12" s="1607">
        <v>-25</v>
      </c>
      <c r="F12" s="1966">
        <v>-49</v>
      </c>
      <c r="G12" s="1961" t="s">
        <v>1515</v>
      </c>
      <c r="H12" s="1964" t="s">
        <v>1515</v>
      </c>
      <c r="I12" s="1961" t="s">
        <v>1515</v>
      </c>
      <c r="J12" s="1964" t="s">
        <v>1515</v>
      </c>
    </row>
    <row r="13" spans="1:10" ht="10.5" customHeight="1" x14ac:dyDescent="0.25">
      <c r="A13" s="1588" t="s">
        <v>831</v>
      </c>
      <c r="B13" s="1617">
        <v>315</v>
      </c>
      <c r="C13" s="1617">
        <v>345</v>
      </c>
      <c r="D13" s="1617">
        <v>371</v>
      </c>
      <c r="E13" s="1617">
        <v>357</v>
      </c>
      <c r="F13" s="1965">
        <v>292</v>
      </c>
      <c r="G13" s="1963" t="s">
        <v>1087</v>
      </c>
      <c r="H13" s="1962" t="s">
        <v>899</v>
      </c>
      <c r="I13" s="1963" t="s">
        <v>1082</v>
      </c>
      <c r="J13" s="1962" t="s">
        <v>1448</v>
      </c>
    </row>
    <row r="14" spans="1:10" ht="10.5" customHeight="1" x14ac:dyDescent="0.25">
      <c r="A14" s="1593"/>
      <c r="B14" s="1614"/>
      <c r="C14" s="1614"/>
      <c r="D14" s="1614"/>
      <c r="E14" s="1614"/>
      <c r="F14" s="1613"/>
      <c r="G14" s="1590"/>
      <c r="H14" s="1589"/>
      <c r="I14" s="1590"/>
      <c r="J14" s="1589"/>
    </row>
    <row r="15" spans="1:10" ht="10.5" customHeight="1" x14ac:dyDescent="0.25">
      <c r="A15" s="727" t="s">
        <v>830</v>
      </c>
      <c r="B15" s="1607">
        <v>57</v>
      </c>
      <c r="C15" s="1607">
        <v>57</v>
      </c>
      <c r="D15" s="1607">
        <v>56</v>
      </c>
      <c r="E15" s="1607">
        <v>55</v>
      </c>
      <c r="F15" s="1606">
        <v>61</v>
      </c>
      <c r="G15" s="1609"/>
      <c r="H15" s="1608"/>
      <c r="I15" s="1609"/>
      <c r="J15" s="1608"/>
    </row>
    <row r="16" spans="1:10" ht="10.5" customHeight="1" x14ac:dyDescent="0.25">
      <c r="A16" s="727" t="s">
        <v>1185</v>
      </c>
      <c r="B16" s="1607">
        <v>54</v>
      </c>
      <c r="C16" s="1607">
        <v>58</v>
      </c>
      <c r="D16" s="1607">
        <v>57</v>
      </c>
      <c r="E16" s="1607">
        <v>57</v>
      </c>
      <c r="F16" s="1606">
        <v>56</v>
      </c>
      <c r="G16" s="1609"/>
      <c r="H16" s="1608"/>
      <c r="I16" s="1612"/>
      <c r="J16" s="1611"/>
    </row>
    <row r="17" spans="1:10" ht="10.5" customHeight="1" x14ac:dyDescent="0.25">
      <c r="A17" s="727" t="s">
        <v>877</v>
      </c>
      <c r="B17" s="1607">
        <v>12</v>
      </c>
      <c r="C17" s="1607">
        <v>13</v>
      </c>
      <c r="D17" s="1607">
        <v>12</v>
      </c>
      <c r="E17" s="1607">
        <v>12</v>
      </c>
      <c r="F17" s="1606">
        <v>11</v>
      </c>
      <c r="G17" s="1609"/>
      <c r="H17" s="1608"/>
      <c r="I17" s="1612"/>
      <c r="J17" s="1611"/>
    </row>
    <row r="18" spans="1:10" ht="10.5" customHeight="1" x14ac:dyDescent="0.25">
      <c r="A18" s="727" t="s">
        <v>876</v>
      </c>
      <c r="B18" s="1607">
        <v>7664</v>
      </c>
      <c r="C18" s="1607">
        <v>7988</v>
      </c>
      <c r="D18" s="1607">
        <v>8831</v>
      </c>
      <c r="E18" s="1607">
        <v>9153</v>
      </c>
      <c r="F18" s="1606">
        <v>9051</v>
      </c>
      <c r="G18" s="1609" t="s">
        <v>1092</v>
      </c>
      <c r="H18" s="1608" t="s">
        <v>1085</v>
      </c>
      <c r="I18" s="1609" t="s">
        <v>1100</v>
      </c>
      <c r="J18" s="1608" t="s">
        <v>911</v>
      </c>
    </row>
    <row r="19" spans="1:10" ht="10.5" customHeight="1" x14ac:dyDescent="0.25">
      <c r="A19" s="1610" t="s">
        <v>827</v>
      </c>
      <c r="B19" s="1607">
        <v>43140</v>
      </c>
      <c r="C19" s="1607">
        <v>45870</v>
      </c>
      <c r="D19" s="1607">
        <v>45376</v>
      </c>
      <c r="E19" s="1607">
        <v>45415</v>
      </c>
      <c r="F19" s="1606">
        <v>44940</v>
      </c>
      <c r="G19" s="1609" t="s">
        <v>1085</v>
      </c>
      <c r="H19" s="1608" t="s">
        <v>901</v>
      </c>
      <c r="I19" s="1609" t="s">
        <v>904</v>
      </c>
      <c r="J19" s="1608" t="s">
        <v>913</v>
      </c>
    </row>
    <row r="20" spans="1:10" ht="10.5" customHeight="1" thickBot="1" x14ac:dyDescent="0.3">
      <c r="A20" s="727" t="s">
        <v>826</v>
      </c>
      <c r="B20" s="1607">
        <v>7328</v>
      </c>
      <c r="C20" s="1607">
        <v>7498</v>
      </c>
      <c r="D20" s="1607">
        <v>7722</v>
      </c>
      <c r="E20" s="1607">
        <v>7950</v>
      </c>
      <c r="F20" s="1606">
        <v>7935</v>
      </c>
      <c r="G20" s="1595" t="s">
        <v>1448</v>
      </c>
      <c r="H20" s="1594" t="s">
        <v>906</v>
      </c>
      <c r="I20" s="1605" t="s">
        <v>1448</v>
      </c>
      <c r="J20" s="1604" t="s">
        <v>906</v>
      </c>
    </row>
    <row r="21" spans="1:10" ht="10.5" customHeight="1" thickBot="1" x14ac:dyDescent="0.3">
      <c r="A21" s="727"/>
      <c r="B21" s="727"/>
      <c r="C21" s="740"/>
      <c r="D21" s="740"/>
      <c r="E21" s="740"/>
      <c r="F21" s="740"/>
      <c r="G21" s="745"/>
      <c r="H21" s="745"/>
      <c r="I21" s="744"/>
      <c r="J21" s="744"/>
    </row>
    <row r="22" spans="1:10" ht="15" customHeight="1" x14ac:dyDescent="0.25">
      <c r="A22" s="1603" t="s">
        <v>875</v>
      </c>
      <c r="B22" s="1603"/>
      <c r="C22" s="1603"/>
      <c r="D22" s="1603"/>
      <c r="E22" s="1603"/>
      <c r="F22" s="1602"/>
      <c r="G22" s="2083" t="s">
        <v>840</v>
      </c>
      <c r="H22" s="2084" t="s">
        <v>62</v>
      </c>
      <c r="I22" s="2083" t="s">
        <v>874</v>
      </c>
      <c r="J22" s="2084" t="s">
        <v>62</v>
      </c>
    </row>
    <row r="23" spans="1:10" ht="10.5" customHeight="1" thickBot="1" x14ac:dyDescent="0.3">
      <c r="A23" s="1601" t="s">
        <v>814</v>
      </c>
      <c r="B23" s="1600" t="s">
        <v>1447</v>
      </c>
      <c r="C23" s="1600" t="s">
        <v>1184</v>
      </c>
      <c r="D23" s="1600" t="s">
        <v>1083</v>
      </c>
      <c r="E23" s="1600" t="s">
        <v>820</v>
      </c>
      <c r="F23" s="736" t="s">
        <v>819</v>
      </c>
      <c r="G23" s="1599" t="s">
        <v>1446</v>
      </c>
      <c r="H23" s="1598" t="s">
        <v>1445</v>
      </c>
      <c r="I23" s="1599" t="s">
        <v>1446</v>
      </c>
      <c r="J23" s="1598" t="s">
        <v>1445</v>
      </c>
    </row>
    <row r="24" spans="1:10" ht="10.5" customHeight="1" x14ac:dyDescent="0.25">
      <c r="A24" s="1597" t="s">
        <v>1444</v>
      </c>
      <c r="B24" s="1857">
        <v>127.8</v>
      </c>
      <c r="C24" s="1843">
        <v>133.19999999999999</v>
      </c>
      <c r="D24" s="1844">
        <v>130.4</v>
      </c>
      <c r="E24" s="1844">
        <v>130.19999999999999</v>
      </c>
      <c r="F24" s="1845">
        <v>129.6</v>
      </c>
      <c r="G24" s="1846" t="s">
        <v>911</v>
      </c>
      <c r="H24" s="1847" t="s">
        <v>1085</v>
      </c>
      <c r="I24" s="1846" t="s">
        <v>900</v>
      </c>
      <c r="J24" s="1847" t="s">
        <v>907</v>
      </c>
    </row>
    <row r="25" spans="1:10" ht="10.5" customHeight="1" thickBot="1" x14ac:dyDescent="0.3">
      <c r="A25" s="1596" t="s">
        <v>1443</v>
      </c>
      <c r="B25" s="1858">
        <v>21.7</v>
      </c>
      <c r="C25" s="1848">
        <v>22.6</v>
      </c>
      <c r="D25" s="1849">
        <v>23</v>
      </c>
      <c r="E25" s="1849">
        <v>23.2</v>
      </c>
      <c r="F25" s="1850">
        <v>23</v>
      </c>
      <c r="G25" s="1851" t="s">
        <v>901</v>
      </c>
      <c r="H25" s="1852" t="s">
        <v>1085</v>
      </c>
      <c r="I25" s="1851" t="s">
        <v>913</v>
      </c>
      <c r="J25" s="1852" t="s">
        <v>911</v>
      </c>
    </row>
    <row r="26" spans="1:10" ht="10.5" customHeight="1" x14ac:dyDescent="0.25">
      <c r="A26" s="527" t="s">
        <v>873</v>
      </c>
      <c r="B26" s="536">
        <v>149.5</v>
      </c>
      <c r="C26" s="1853">
        <v>155.80000000000001</v>
      </c>
      <c r="D26" s="1853">
        <v>153.4</v>
      </c>
      <c r="E26" s="1853">
        <v>153.4</v>
      </c>
      <c r="F26" s="1854">
        <v>152.6</v>
      </c>
      <c r="G26" s="1855" t="s">
        <v>906</v>
      </c>
      <c r="H26" s="1856" t="s">
        <v>1085</v>
      </c>
      <c r="I26" s="1855" t="s">
        <v>910</v>
      </c>
      <c r="J26" s="1856" t="s">
        <v>907</v>
      </c>
    </row>
    <row r="27" spans="1:10" ht="10.5" customHeight="1" x14ac:dyDescent="0.25">
      <c r="A27" s="1593"/>
      <c r="B27" s="1593"/>
      <c r="C27" s="1592"/>
      <c r="D27" s="1592"/>
      <c r="E27" s="1592"/>
      <c r="F27" s="1591"/>
      <c r="G27" s="1590"/>
      <c r="H27" s="1589"/>
      <c r="I27" s="1590"/>
      <c r="J27" s="1589"/>
    </row>
    <row r="28" spans="1:10" ht="10.5" customHeight="1" thickBot="1" x14ac:dyDescent="0.3">
      <c r="A28" s="1588" t="s">
        <v>872</v>
      </c>
      <c r="B28" s="1587">
        <v>75.2</v>
      </c>
      <c r="C28" s="1834">
        <v>76.5</v>
      </c>
      <c r="D28" s="1834">
        <v>76.2</v>
      </c>
      <c r="E28" s="1834">
        <v>77.2</v>
      </c>
      <c r="F28" s="1835">
        <v>75.3</v>
      </c>
      <c r="G28" s="1836" t="s">
        <v>904</v>
      </c>
      <c r="H28" s="1837" t="s">
        <v>906</v>
      </c>
      <c r="I28" s="1836" t="s">
        <v>900</v>
      </c>
      <c r="J28" s="1837" t="s">
        <v>1088</v>
      </c>
    </row>
    <row r="29" spans="1:10" ht="10.5" customHeight="1" x14ac:dyDescent="0.25">
      <c r="A29" s="2079" t="s">
        <v>1231</v>
      </c>
      <c r="B29" s="2079" t="s">
        <v>62</v>
      </c>
      <c r="C29" s="2079" t="s">
        <v>62</v>
      </c>
      <c r="D29" s="2079" t="s">
        <v>62</v>
      </c>
      <c r="E29" s="2079" t="s">
        <v>62</v>
      </c>
      <c r="F29" s="2079" t="s">
        <v>62</v>
      </c>
      <c r="G29" s="2080" t="s">
        <v>62</v>
      </c>
      <c r="H29" s="2080" t="s">
        <v>62</v>
      </c>
      <c r="I29" s="2080" t="s">
        <v>62</v>
      </c>
      <c r="J29" s="2080" t="s">
        <v>62</v>
      </c>
    </row>
    <row r="30" spans="1:10" ht="10.5" customHeight="1" x14ac:dyDescent="0.25">
      <c r="A30" s="2079"/>
      <c r="B30" s="2079" t="s">
        <v>62</v>
      </c>
      <c r="C30" s="2079" t="s">
        <v>62</v>
      </c>
      <c r="D30" s="2079" t="s">
        <v>62</v>
      </c>
      <c r="E30" s="2079" t="s">
        <v>62</v>
      </c>
      <c r="F30" s="2079" t="s">
        <v>62</v>
      </c>
      <c r="G30" s="2079" t="s">
        <v>62</v>
      </c>
      <c r="H30" s="2079" t="s">
        <v>62</v>
      </c>
      <c r="I30" s="2079" t="s">
        <v>62</v>
      </c>
      <c r="J30" s="2079" t="s">
        <v>62</v>
      </c>
    </row>
  </sheetData>
  <mergeCells count="8">
    <mergeCell ref="A29:J29"/>
    <mergeCell ref="A30:J30"/>
    <mergeCell ref="A1:J1"/>
    <mergeCell ref="G2:H2"/>
    <mergeCell ref="I2:J2"/>
    <mergeCell ref="I3:J3"/>
    <mergeCell ref="G22:H22"/>
    <mergeCell ref="I22:J22"/>
  </mergeCells>
  <pageMargins left="0.70866141732283505" right="0.70866141732283505" top="0.74803149606299202" bottom="0.74803149606299202" header="0.31496062992126" footer="0.31496062992126"/>
  <pageSetup paperSize="9" scale="93" orientation="portrait" r:id="rId1"/>
  <headerFooter alignWithMargins="0"/>
  <ignoredErrors>
    <ignoredError sqref="G5:J7 F8 G13:J28 G9:J1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AA45D-34E5-457D-8EC3-C1FBE148DE76}">
  <dimension ref="A1:J55"/>
  <sheetViews>
    <sheetView view="pageLayout" topLeftCell="A56" zoomScaleNormal="100" zoomScaleSheetLayoutView="90" workbookViewId="0">
      <selection activeCell="B17" sqref="B17:F17"/>
    </sheetView>
  </sheetViews>
  <sheetFormatPr defaultColWidth="8.88671875" defaultRowHeight="13.2" x14ac:dyDescent="0.25"/>
  <cols>
    <col min="1" max="1" width="31.5546875" style="260" customWidth="1"/>
    <col min="2" max="6" width="6.33203125" style="260" customWidth="1"/>
    <col min="7" max="8" width="7.109375" style="260" customWidth="1"/>
    <col min="9" max="9" width="7.6640625" style="260" customWidth="1"/>
    <col min="10" max="10" width="8" style="260" customWidth="1"/>
    <col min="11" max="16384" width="8.88671875" style="260"/>
  </cols>
  <sheetData>
    <row r="1" spans="1:10" ht="12.75" customHeight="1" x14ac:dyDescent="0.25">
      <c r="A1" s="2081" t="s">
        <v>1205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8" t="s">
        <v>62</v>
      </c>
      <c r="G1" s="2091" t="s">
        <v>840</v>
      </c>
      <c r="H1" s="2092" t="s">
        <v>62</v>
      </c>
      <c r="I1" s="2093" t="s">
        <v>874</v>
      </c>
      <c r="J1" s="2092" t="s">
        <v>62</v>
      </c>
    </row>
    <row r="2" spans="1:10" ht="10.5" customHeight="1" x14ac:dyDescent="0.25">
      <c r="A2" s="738"/>
      <c r="B2" s="738"/>
      <c r="C2" s="738"/>
      <c r="D2" s="738"/>
      <c r="E2" s="738"/>
      <c r="F2" s="737"/>
      <c r="G2" s="1650"/>
      <c r="H2" s="1649"/>
      <c r="I2" s="2089"/>
      <c r="J2" s="2090" t="s">
        <v>62</v>
      </c>
    </row>
    <row r="3" spans="1:10" ht="10.5" customHeight="1" thickBot="1" x14ac:dyDescent="0.3">
      <c r="A3" s="1635" t="s">
        <v>788</v>
      </c>
      <c r="B3" s="1634" t="s">
        <v>1447</v>
      </c>
      <c r="C3" s="1634" t="s">
        <v>1184</v>
      </c>
      <c r="D3" s="1634" t="s">
        <v>1083</v>
      </c>
      <c r="E3" s="1634" t="s">
        <v>820</v>
      </c>
      <c r="F3" s="736" t="s">
        <v>819</v>
      </c>
      <c r="G3" s="1648" t="s">
        <v>1446</v>
      </c>
      <c r="H3" s="1647" t="s">
        <v>1445</v>
      </c>
      <c r="I3" s="735" t="s">
        <v>1446</v>
      </c>
      <c r="J3" s="1647" t="s">
        <v>1445</v>
      </c>
    </row>
    <row r="4" spans="1:10" ht="10.5" customHeight="1" x14ac:dyDescent="0.25">
      <c r="A4" s="734" t="s">
        <v>1201</v>
      </c>
      <c r="B4" s="743">
        <v>140</v>
      </c>
      <c r="C4" s="743">
        <v>143</v>
      </c>
      <c r="D4" s="743">
        <v>141</v>
      </c>
      <c r="E4" s="743">
        <v>144</v>
      </c>
      <c r="F4" s="742">
        <v>139</v>
      </c>
      <c r="G4" s="731" t="s">
        <v>907</v>
      </c>
      <c r="H4" s="730" t="s">
        <v>906</v>
      </c>
      <c r="I4" s="731" t="s">
        <v>907</v>
      </c>
      <c r="J4" s="730" t="s">
        <v>911</v>
      </c>
    </row>
    <row r="5" spans="1:10" ht="10.5" customHeight="1" x14ac:dyDescent="0.25">
      <c r="A5" s="727" t="s">
        <v>1200</v>
      </c>
      <c r="B5" s="740">
        <v>92</v>
      </c>
      <c r="C5" s="740">
        <v>91</v>
      </c>
      <c r="D5" s="740">
        <v>100</v>
      </c>
      <c r="E5" s="740">
        <v>99</v>
      </c>
      <c r="F5" s="741">
        <v>99</v>
      </c>
      <c r="G5" s="1631" t="s">
        <v>1090</v>
      </c>
      <c r="H5" s="1630" t="s">
        <v>907</v>
      </c>
      <c r="I5" s="729" t="s">
        <v>1090</v>
      </c>
      <c r="J5" s="1630" t="s">
        <v>907</v>
      </c>
    </row>
    <row r="6" spans="1:10" ht="10.5" customHeight="1" x14ac:dyDescent="0.25">
      <c r="A6" s="727" t="s">
        <v>1199</v>
      </c>
      <c r="B6" s="740">
        <v>112</v>
      </c>
      <c r="C6" s="740">
        <v>123</v>
      </c>
      <c r="D6" s="740">
        <v>129</v>
      </c>
      <c r="E6" s="740">
        <v>122</v>
      </c>
      <c r="F6" s="741">
        <v>104</v>
      </c>
      <c r="G6" s="1631" t="s">
        <v>1087</v>
      </c>
      <c r="H6" s="1630" t="s">
        <v>899</v>
      </c>
      <c r="I6" s="729" t="s">
        <v>1094</v>
      </c>
      <c r="J6" s="1630" t="s">
        <v>901</v>
      </c>
    </row>
    <row r="7" spans="1:10" ht="10.5" customHeight="1" x14ac:dyDescent="0.25">
      <c r="A7" s="727" t="s">
        <v>1198</v>
      </c>
      <c r="B7" s="740">
        <v>174</v>
      </c>
      <c r="C7" s="740">
        <v>171</v>
      </c>
      <c r="D7" s="740">
        <v>170</v>
      </c>
      <c r="E7" s="740">
        <v>169</v>
      </c>
      <c r="F7" s="741">
        <v>172</v>
      </c>
      <c r="G7" s="1631" t="s">
        <v>907</v>
      </c>
      <c r="H7" s="1630" t="s">
        <v>1088</v>
      </c>
      <c r="I7" s="729" t="s">
        <v>900</v>
      </c>
      <c r="J7" s="1653" t="s">
        <v>1088</v>
      </c>
    </row>
    <row r="8" spans="1:10" ht="10.5" customHeight="1" thickBot="1" x14ac:dyDescent="0.3">
      <c r="A8" s="727" t="s">
        <v>1197</v>
      </c>
      <c r="B8" s="740">
        <v>-1</v>
      </c>
      <c r="C8" s="740">
        <v>-5</v>
      </c>
      <c r="D8" s="740">
        <v>-1</v>
      </c>
      <c r="E8" s="740">
        <v>-5</v>
      </c>
      <c r="F8" s="741" t="s">
        <v>269</v>
      </c>
      <c r="G8" s="1609" t="s">
        <v>1515</v>
      </c>
      <c r="H8" s="1608" t="s">
        <v>1515</v>
      </c>
      <c r="I8" s="1609" t="s">
        <v>1515</v>
      </c>
      <c r="J8" s="1608" t="s">
        <v>1515</v>
      </c>
    </row>
    <row r="9" spans="1:10" ht="12.75" customHeight="1" thickBot="1" x14ac:dyDescent="0.3">
      <c r="A9" s="727"/>
      <c r="B9" s="727"/>
      <c r="C9" s="740"/>
      <c r="D9" s="740"/>
      <c r="E9" s="740"/>
      <c r="F9" s="740"/>
      <c r="G9" s="745"/>
      <c r="H9" s="745"/>
      <c r="I9" s="744"/>
      <c r="J9" s="744"/>
    </row>
    <row r="10" spans="1:10" ht="12.75" customHeight="1" x14ac:dyDescent="0.25">
      <c r="A10" s="2081" t="s">
        <v>1204</v>
      </c>
      <c r="B10" s="2081" t="s">
        <v>62</v>
      </c>
      <c r="C10" s="2081" t="s">
        <v>62</v>
      </c>
      <c r="D10" s="2081" t="s">
        <v>62</v>
      </c>
      <c r="E10" s="2081" t="s">
        <v>62</v>
      </c>
      <c r="F10" s="2088" t="s">
        <v>62</v>
      </c>
      <c r="G10" s="2091" t="s">
        <v>840</v>
      </c>
      <c r="H10" s="2092" t="s">
        <v>62</v>
      </c>
      <c r="I10" s="2093" t="s">
        <v>874</v>
      </c>
      <c r="J10" s="2092" t="s">
        <v>62</v>
      </c>
    </row>
    <row r="11" spans="1:10" ht="10.5" customHeight="1" x14ac:dyDescent="0.25">
      <c r="A11" s="738"/>
      <c r="B11" s="738"/>
      <c r="C11" s="738"/>
      <c r="D11" s="738"/>
      <c r="E11" s="738"/>
      <c r="F11" s="737"/>
      <c r="G11" s="1650"/>
      <c r="H11" s="1649"/>
      <c r="I11" s="2089"/>
      <c r="J11" s="2090" t="s">
        <v>62</v>
      </c>
    </row>
    <row r="12" spans="1:10" ht="10.5" customHeight="1" thickBot="1" x14ac:dyDescent="0.3">
      <c r="A12" s="1635" t="s">
        <v>788</v>
      </c>
      <c r="B12" s="1634" t="s">
        <v>1447</v>
      </c>
      <c r="C12" s="1634" t="s">
        <v>1184</v>
      </c>
      <c r="D12" s="1634" t="s">
        <v>1083</v>
      </c>
      <c r="E12" s="1634" t="s">
        <v>820</v>
      </c>
      <c r="F12" s="736" t="s">
        <v>819</v>
      </c>
      <c r="G12" s="1648" t="s">
        <v>1446</v>
      </c>
      <c r="H12" s="1647" t="s">
        <v>1445</v>
      </c>
      <c r="I12" s="735" t="s">
        <v>1446</v>
      </c>
      <c r="J12" s="1647" t="s">
        <v>1445</v>
      </c>
    </row>
    <row r="13" spans="1:10" ht="10.5" customHeight="1" x14ac:dyDescent="0.25">
      <c r="A13" s="734" t="s">
        <v>1201</v>
      </c>
      <c r="B13" s="743">
        <v>75</v>
      </c>
      <c r="C13" s="743">
        <v>87</v>
      </c>
      <c r="D13" s="743">
        <v>86</v>
      </c>
      <c r="E13" s="743">
        <v>71</v>
      </c>
      <c r="F13" s="742">
        <v>72</v>
      </c>
      <c r="G13" s="731" t="s">
        <v>900</v>
      </c>
      <c r="H13" s="730" t="s">
        <v>1101</v>
      </c>
      <c r="I13" s="731" t="s">
        <v>900</v>
      </c>
      <c r="J13" s="730" t="s">
        <v>1101</v>
      </c>
    </row>
    <row r="14" spans="1:10" ht="10.5" customHeight="1" x14ac:dyDescent="0.25">
      <c r="A14" s="727" t="s">
        <v>1200</v>
      </c>
      <c r="B14" s="740">
        <v>91</v>
      </c>
      <c r="C14" s="740">
        <v>95</v>
      </c>
      <c r="D14" s="740">
        <v>98</v>
      </c>
      <c r="E14" s="740">
        <v>98</v>
      </c>
      <c r="F14" s="741">
        <v>91</v>
      </c>
      <c r="G14" s="1631" t="s">
        <v>904</v>
      </c>
      <c r="H14" s="1630" t="s">
        <v>1085</v>
      </c>
      <c r="I14" s="729" t="s">
        <v>904</v>
      </c>
      <c r="J14" s="1630" t="s">
        <v>1085</v>
      </c>
    </row>
    <row r="15" spans="1:10" ht="10.5" customHeight="1" x14ac:dyDescent="0.25">
      <c r="A15" s="727" t="s">
        <v>1199</v>
      </c>
      <c r="B15" s="740">
        <v>27</v>
      </c>
      <c r="C15" s="740">
        <v>27</v>
      </c>
      <c r="D15" s="740">
        <v>26</v>
      </c>
      <c r="E15" s="740">
        <v>31</v>
      </c>
      <c r="F15" s="741">
        <v>27</v>
      </c>
      <c r="G15" s="1631" t="s">
        <v>904</v>
      </c>
      <c r="H15" s="1630" t="s">
        <v>904</v>
      </c>
      <c r="I15" s="729" t="s">
        <v>1095</v>
      </c>
      <c r="J15" s="1630" t="s">
        <v>900</v>
      </c>
    </row>
    <row r="16" spans="1:10" ht="10.5" customHeight="1" x14ac:dyDescent="0.25">
      <c r="A16" s="727" t="s">
        <v>1198</v>
      </c>
      <c r="B16" s="740">
        <v>99</v>
      </c>
      <c r="C16" s="740">
        <v>102</v>
      </c>
      <c r="D16" s="740">
        <v>100</v>
      </c>
      <c r="E16" s="740">
        <v>99</v>
      </c>
      <c r="F16" s="741">
        <v>98</v>
      </c>
      <c r="G16" s="1631" t="s">
        <v>907</v>
      </c>
      <c r="H16" s="1630" t="s">
        <v>913</v>
      </c>
      <c r="I16" s="729" t="s">
        <v>900</v>
      </c>
      <c r="J16" s="1653" t="s">
        <v>906</v>
      </c>
    </row>
    <row r="17" spans="1:10" ht="10.5" customHeight="1" thickBot="1" x14ac:dyDescent="0.3">
      <c r="A17" s="727" t="s">
        <v>1197</v>
      </c>
      <c r="B17" s="1607">
        <v>-1</v>
      </c>
      <c r="C17" s="1607">
        <v>1</v>
      </c>
      <c r="D17" s="1607">
        <v>2</v>
      </c>
      <c r="E17" s="1607">
        <v>-4</v>
      </c>
      <c r="F17" s="1606">
        <v>-4</v>
      </c>
      <c r="G17" s="1609" t="s">
        <v>1515</v>
      </c>
      <c r="H17" s="1608" t="s">
        <v>1515</v>
      </c>
      <c r="I17" s="1609" t="s">
        <v>1515</v>
      </c>
      <c r="J17" s="1608" t="s">
        <v>1515</v>
      </c>
    </row>
    <row r="18" spans="1:10" ht="12.75" customHeight="1" thickBot="1" x14ac:dyDescent="0.3">
      <c r="A18" s="727"/>
      <c r="B18" s="727"/>
      <c r="C18" s="740"/>
      <c r="D18" s="740"/>
      <c r="E18" s="740"/>
      <c r="F18" s="740"/>
      <c r="G18" s="745"/>
      <c r="H18" s="745"/>
      <c r="I18" s="744"/>
      <c r="J18" s="744"/>
    </row>
    <row r="19" spans="1:10" ht="12.75" customHeight="1" x14ac:dyDescent="0.25">
      <c r="A19" s="2081" t="s">
        <v>1202</v>
      </c>
      <c r="B19" s="2081" t="s">
        <v>62</v>
      </c>
      <c r="C19" s="2081" t="s">
        <v>62</v>
      </c>
      <c r="D19" s="2081" t="s">
        <v>62</v>
      </c>
      <c r="E19" s="2081" t="s">
        <v>62</v>
      </c>
      <c r="F19" s="2088" t="s">
        <v>62</v>
      </c>
      <c r="G19" s="2091" t="s">
        <v>840</v>
      </c>
      <c r="H19" s="2092" t="s">
        <v>62</v>
      </c>
      <c r="I19" s="2093" t="s">
        <v>874</v>
      </c>
      <c r="J19" s="2092" t="s">
        <v>62</v>
      </c>
    </row>
    <row r="20" spans="1:10" ht="10.5" customHeight="1" x14ac:dyDescent="0.25">
      <c r="A20" s="738"/>
      <c r="B20" s="738"/>
      <c r="C20" s="738"/>
      <c r="D20" s="738"/>
      <c r="E20" s="738"/>
      <c r="F20" s="737"/>
      <c r="G20" s="1650"/>
      <c r="H20" s="1649"/>
      <c r="I20" s="2089"/>
      <c r="J20" s="2090" t="s">
        <v>62</v>
      </c>
    </row>
    <row r="21" spans="1:10" ht="10.5" customHeight="1" thickBot="1" x14ac:dyDescent="0.3">
      <c r="A21" s="1635" t="s">
        <v>788</v>
      </c>
      <c r="B21" s="1634" t="s">
        <v>1447</v>
      </c>
      <c r="C21" s="1634" t="s">
        <v>1184</v>
      </c>
      <c r="D21" s="1634" t="s">
        <v>1083</v>
      </c>
      <c r="E21" s="1634" t="s">
        <v>820</v>
      </c>
      <c r="F21" s="736" t="s">
        <v>819</v>
      </c>
      <c r="G21" s="1648" t="s">
        <v>1446</v>
      </c>
      <c r="H21" s="1647" t="s">
        <v>1445</v>
      </c>
      <c r="I21" s="735" t="s">
        <v>1446</v>
      </c>
      <c r="J21" s="1647" t="s">
        <v>1445</v>
      </c>
    </row>
    <row r="22" spans="1:10" ht="10.5" customHeight="1" x14ac:dyDescent="0.25">
      <c r="A22" s="734" t="s">
        <v>1201</v>
      </c>
      <c r="B22" s="743">
        <v>-12</v>
      </c>
      <c r="C22" s="743">
        <v>-10</v>
      </c>
      <c r="D22" s="743">
        <v>-40</v>
      </c>
      <c r="E22" s="743">
        <v>-5</v>
      </c>
      <c r="F22" s="742">
        <v>3</v>
      </c>
      <c r="G22" s="731" t="s">
        <v>1515</v>
      </c>
      <c r="H22" s="730" t="s">
        <v>1515</v>
      </c>
      <c r="I22" s="731" t="s">
        <v>1515</v>
      </c>
      <c r="J22" s="730" t="s">
        <v>1515</v>
      </c>
    </row>
    <row r="23" spans="1:10" ht="10.5" customHeight="1" x14ac:dyDescent="0.25">
      <c r="A23" s="727" t="s">
        <v>1200</v>
      </c>
      <c r="B23" s="740">
        <v>-8</v>
      </c>
      <c r="C23" s="740">
        <v>-1</v>
      </c>
      <c r="D23" s="740">
        <v>45</v>
      </c>
      <c r="E23" s="740">
        <v>-9</v>
      </c>
      <c r="F23" s="741">
        <v>-31</v>
      </c>
      <c r="G23" s="1631" t="s">
        <v>1515</v>
      </c>
      <c r="H23" s="1630" t="s">
        <v>1515</v>
      </c>
      <c r="I23" s="1631" t="s">
        <v>1515</v>
      </c>
      <c r="J23" s="1630" t="s">
        <v>1515</v>
      </c>
    </row>
    <row r="24" spans="1:10" ht="10.5" customHeight="1" x14ac:dyDescent="0.25">
      <c r="A24" s="727" t="s">
        <v>1199</v>
      </c>
      <c r="B24" s="740">
        <v>-3</v>
      </c>
      <c r="C24" s="740">
        <v>-9</v>
      </c>
      <c r="D24" s="740">
        <v>-19</v>
      </c>
      <c r="E24" s="740">
        <v>-6</v>
      </c>
      <c r="F24" s="741">
        <v>-10</v>
      </c>
      <c r="G24" s="1631" t="s">
        <v>1515</v>
      </c>
      <c r="H24" s="1630" t="s">
        <v>1515</v>
      </c>
      <c r="I24" s="1631" t="s">
        <v>1515</v>
      </c>
      <c r="J24" s="1630" t="s">
        <v>1515</v>
      </c>
    </row>
    <row r="25" spans="1:10" ht="10.5" customHeight="1" x14ac:dyDescent="0.25">
      <c r="A25" s="727" t="s">
        <v>1198</v>
      </c>
      <c r="B25" s="740">
        <v>-16</v>
      </c>
      <c r="C25" s="740">
        <v>-6</v>
      </c>
      <c r="D25" s="740">
        <v>-16</v>
      </c>
      <c r="E25" s="740">
        <v>-5</v>
      </c>
      <c r="F25" s="741">
        <v>-11</v>
      </c>
      <c r="G25" s="1631" t="s">
        <v>1515</v>
      </c>
      <c r="H25" s="1630" t="s">
        <v>1515</v>
      </c>
      <c r="I25" s="1631" t="s">
        <v>1515</v>
      </c>
      <c r="J25" s="1630" t="s">
        <v>1515</v>
      </c>
    </row>
    <row r="26" spans="1:10" ht="11.4" customHeight="1" thickBot="1" x14ac:dyDescent="0.3">
      <c r="A26" s="727" t="s">
        <v>1197</v>
      </c>
      <c r="B26" s="1607">
        <v>1</v>
      </c>
      <c r="C26" s="1607">
        <v>-2</v>
      </c>
      <c r="D26" s="1607">
        <v>2</v>
      </c>
      <c r="E26" s="1607" t="s">
        <v>269</v>
      </c>
      <c r="F26" s="1606" t="s">
        <v>269</v>
      </c>
      <c r="G26" s="1652" t="s">
        <v>1515</v>
      </c>
      <c r="H26" s="1651" t="s">
        <v>1515</v>
      </c>
      <c r="I26" s="1652" t="s">
        <v>1515</v>
      </c>
      <c r="J26" s="1651" t="s">
        <v>1515</v>
      </c>
    </row>
    <row r="27" spans="1:10" ht="12.75" customHeight="1" thickBot="1" x14ac:dyDescent="0.3">
      <c r="A27" s="727"/>
      <c r="B27" s="727"/>
      <c r="C27" s="740"/>
      <c r="D27" s="740"/>
      <c r="E27" s="740"/>
      <c r="F27" s="740"/>
      <c r="G27" s="745"/>
      <c r="H27" s="745"/>
      <c r="I27" s="744"/>
      <c r="J27" s="744"/>
    </row>
    <row r="28" spans="1:10" ht="12.75" customHeight="1" x14ac:dyDescent="0.25">
      <c r="A28" s="2081" t="s">
        <v>1196</v>
      </c>
      <c r="B28" s="2081" t="s">
        <v>62</v>
      </c>
      <c r="C28" s="2081" t="s">
        <v>62</v>
      </c>
      <c r="D28" s="2081" t="s">
        <v>62</v>
      </c>
      <c r="E28" s="2081" t="s">
        <v>62</v>
      </c>
      <c r="F28" s="2088" t="s">
        <v>62</v>
      </c>
      <c r="G28" s="2091" t="s">
        <v>840</v>
      </c>
      <c r="H28" s="2092" t="s">
        <v>62</v>
      </c>
      <c r="I28" s="2093" t="s">
        <v>874</v>
      </c>
      <c r="J28" s="2092" t="s">
        <v>62</v>
      </c>
    </row>
    <row r="29" spans="1:10" ht="12" customHeight="1" x14ac:dyDescent="0.25">
      <c r="A29" s="2081" t="s">
        <v>1195</v>
      </c>
      <c r="B29" s="2081" t="s">
        <v>62</v>
      </c>
      <c r="C29" s="2081" t="s">
        <v>62</v>
      </c>
      <c r="D29" s="2081" t="s">
        <v>62</v>
      </c>
      <c r="E29" s="2081" t="s">
        <v>62</v>
      </c>
      <c r="F29" s="2088" t="s">
        <v>62</v>
      </c>
      <c r="G29" s="1650"/>
      <c r="H29" s="1649"/>
      <c r="I29" s="2089"/>
      <c r="J29" s="2090" t="s">
        <v>62</v>
      </c>
    </row>
    <row r="30" spans="1:10" ht="10.5" customHeight="1" thickBot="1" x14ac:dyDescent="0.3">
      <c r="A30" s="1635" t="s">
        <v>788</v>
      </c>
      <c r="B30" s="1634" t="s">
        <v>1447</v>
      </c>
      <c r="C30" s="1634" t="s">
        <v>1184</v>
      </c>
      <c r="D30" s="1634" t="s">
        <v>1083</v>
      </c>
      <c r="E30" s="1634" t="s">
        <v>820</v>
      </c>
      <c r="F30" s="736" t="s">
        <v>819</v>
      </c>
      <c r="G30" s="1648" t="s">
        <v>1446</v>
      </c>
      <c r="H30" s="1647" t="s">
        <v>1445</v>
      </c>
      <c r="I30" s="735" t="s">
        <v>1446</v>
      </c>
      <c r="J30" s="1647" t="s">
        <v>1445</v>
      </c>
    </row>
    <row r="31" spans="1:10" ht="10.5" customHeight="1" x14ac:dyDescent="0.25">
      <c r="A31" s="727" t="s">
        <v>1444</v>
      </c>
      <c r="B31" s="726">
        <v>31.8</v>
      </c>
      <c r="C31" s="726">
        <v>31.5</v>
      </c>
      <c r="D31" s="726">
        <v>31</v>
      </c>
      <c r="E31" s="726">
        <v>30.7</v>
      </c>
      <c r="F31" s="725">
        <v>30.7</v>
      </c>
      <c r="G31" s="1631" t="s">
        <v>900</v>
      </c>
      <c r="H31" s="1630" t="s">
        <v>907</v>
      </c>
      <c r="I31" s="729" t="s">
        <v>900</v>
      </c>
      <c r="J31" s="1630" t="s">
        <v>907</v>
      </c>
    </row>
    <row r="32" spans="1:10" ht="10.5" customHeight="1" x14ac:dyDescent="0.25">
      <c r="A32" s="727" t="s">
        <v>1443</v>
      </c>
      <c r="B32" s="726">
        <v>9.8000000000000007</v>
      </c>
      <c r="C32" s="726">
        <v>9.8000000000000007</v>
      </c>
      <c r="D32" s="726">
        <v>10.199999999999999</v>
      </c>
      <c r="E32" s="726">
        <v>10.4</v>
      </c>
      <c r="F32" s="725">
        <v>10.199999999999999</v>
      </c>
      <c r="G32" s="1631" t="s">
        <v>1085</v>
      </c>
      <c r="H32" s="1630" t="s">
        <v>904</v>
      </c>
      <c r="I32" s="729" t="s">
        <v>1085</v>
      </c>
      <c r="J32" s="1630" t="s">
        <v>904</v>
      </c>
    </row>
    <row r="33" spans="1:10" ht="10.5" customHeight="1" x14ac:dyDescent="0.25">
      <c r="A33" s="738" t="s">
        <v>873</v>
      </c>
      <c r="B33" s="1592">
        <v>41.6</v>
      </c>
      <c r="C33" s="1592">
        <v>41.3</v>
      </c>
      <c r="D33" s="1592">
        <v>41.2</v>
      </c>
      <c r="E33" s="1592">
        <v>41.1</v>
      </c>
      <c r="F33" s="1591">
        <v>40.9</v>
      </c>
      <c r="G33" s="1629" t="s">
        <v>1088</v>
      </c>
      <c r="H33" s="1627" t="s">
        <v>907</v>
      </c>
      <c r="I33" s="1628" t="s">
        <v>1088</v>
      </c>
      <c r="J33" s="1627" t="s">
        <v>907</v>
      </c>
    </row>
    <row r="34" spans="1:10" ht="10.5" customHeight="1" thickBot="1" x14ac:dyDescent="0.3">
      <c r="A34" s="738" t="s">
        <v>872</v>
      </c>
      <c r="B34" s="1592">
        <v>20.9</v>
      </c>
      <c r="C34" s="1592">
        <v>21.5</v>
      </c>
      <c r="D34" s="1592">
        <v>21.3</v>
      </c>
      <c r="E34" s="1592">
        <v>21.5</v>
      </c>
      <c r="F34" s="1591">
        <v>21</v>
      </c>
      <c r="G34" s="1639" t="s">
        <v>904</v>
      </c>
      <c r="H34" s="1646" t="s">
        <v>913</v>
      </c>
      <c r="I34" s="1645" t="s">
        <v>904</v>
      </c>
      <c r="J34" s="1644" t="s">
        <v>913</v>
      </c>
    </row>
    <row r="35" spans="1:10" ht="10.5" customHeight="1" x14ac:dyDescent="0.25">
      <c r="A35" s="738"/>
      <c r="B35" s="1592"/>
      <c r="C35" s="1592"/>
      <c r="D35" s="1592"/>
      <c r="E35" s="1592"/>
      <c r="F35" s="1592"/>
      <c r="G35" s="1643"/>
      <c r="H35" s="1638"/>
      <c r="I35" s="1638"/>
      <c r="J35" s="1641"/>
    </row>
    <row r="36" spans="1:10" ht="12" customHeight="1" x14ac:dyDescent="0.25">
      <c r="A36" s="2081" t="s">
        <v>1194</v>
      </c>
      <c r="B36" s="2081" t="s">
        <v>62</v>
      </c>
      <c r="C36" s="2081" t="s">
        <v>62</v>
      </c>
      <c r="D36" s="2081" t="s">
        <v>62</v>
      </c>
      <c r="E36" s="2081" t="s">
        <v>62</v>
      </c>
      <c r="F36" s="2081" t="s">
        <v>62</v>
      </c>
      <c r="G36" s="738"/>
      <c r="H36" s="738"/>
      <c r="I36" s="2087"/>
      <c r="J36" s="2087" t="s">
        <v>62</v>
      </c>
    </row>
    <row r="37" spans="1:10" ht="10.5" customHeight="1" thickBot="1" x14ac:dyDescent="0.3">
      <c r="A37" s="1635" t="s">
        <v>788</v>
      </c>
      <c r="B37" s="1634" t="s">
        <v>1447</v>
      </c>
      <c r="C37" s="1634" t="s">
        <v>1184</v>
      </c>
      <c r="D37" s="1634" t="s">
        <v>1083</v>
      </c>
      <c r="E37" s="1634" t="s">
        <v>820</v>
      </c>
      <c r="F37" s="1634" t="s">
        <v>819</v>
      </c>
      <c r="G37" s="1632" t="s">
        <v>1446</v>
      </c>
      <c r="H37" s="1633" t="s">
        <v>1445</v>
      </c>
      <c r="I37" s="1632" t="s">
        <v>1446</v>
      </c>
      <c r="J37" s="1632" t="s">
        <v>1445</v>
      </c>
    </row>
    <row r="38" spans="1:10" ht="10.5" customHeight="1" x14ac:dyDescent="0.25">
      <c r="A38" s="727" t="s">
        <v>1444</v>
      </c>
      <c r="B38" s="726">
        <v>27.3</v>
      </c>
      <c r="C38" s="726">
        <v>27.1</v>
      </c>
      <c r="D38" s="726">
        <v>26.7</v>
      </c>
      <c r="E38" s="726">
        <v>26.5</v>
      </c>
      <c r="F38" s="725">
        <v>26.3</v>
      </c>
      <c r="G38" s="1631" t="s">
        <v>900</v>
      </c>
      <c r="H38" s="1630" t="s">
        <v>907</v>
      </c>
      <c r="I38" s="729" t="s">
        <v>900</v>
      </c>
      <c r="J38" s="1630" t="s">
        <v>907</v>
      </c>
    </row>
    <row r="39" spans="1:10" ht="10.5" customHeight="1" x14ac:dyDescent="0.25">
      <c r="A39" s="727" t="s">
        <v>1443</v>
      </c>
      <c r="B39" s="726">
        <v>6.4</v>
      </c>
      <c r="C39" s="726">
        <v>6.4</v>
      </c>
      <c r="D39" s="726">
        <v>6.4</v>
      </c>
      <c r="E39" s="726">
        <v>6.4</v>
      </c>
      <c r="F39" s="725">
        <v>6.4</v>
      </c>
      <c r="G39" s="1631" t="s">
        <v>904</v>
      </c>
      <c r="H39" s="1630" t="s">
        <v>904</v>
      </c>
      <c r="I39" s="729" t="s">
        <v>904</v>
      </c>
      <c r="J39" s="1630" t="s">
        <v>904</v>
      </c>
    </row>
    <row r="40" spans="1:10" ht="10.5" customHeight="1" x14ac:dyDescent="0.25">
      <c r="A40" s="738" t="s">
        <v>873</v>
      </c>
      <c r="B40" s="1592">
        <v>33.700000000000003</v>
      </c>
      <c r="C40" s="1592">
        <v>33.5</v>
      </c>
      <c r="D40" s="1592">
        <v>33.1</v>
      </c>
      <c r="E40" s="1592">
        <v>32.9</v>
      </c>
      <c r="F40" s="1591">
        <v>32.700000000000003</v>
      </c>
      <c r="G40" s="1629" t="s">
        <v>910</v>
      </c>
      <c r="H40" s="1627" t="s">
        <v>907</v>
      </c>
      <c r="I40" s="1628" t="s">
        <v>910</v>
      </c>
      <c r="J40" s="1627" t="s">
        <v>907</v>
      </c>
    </row>
    <row r="41" spans="1:10" ht="10.5" customHeight="1" thickBot="1" x14ac:dyDescent="0.3">
      <c r="A41" s="738" t="s">
        <v>872</v>
      </c>
      <c r="B41" s="1592">
        <v>22.9</v>
      </c>
      <c r="C41" s="1592">
        <v>22.4</v>
      </c>
      <c r="D41" s="1592">
        <v>22.5</v>
      </c>
      <c r="E41" s="1592">
        <v>22.3</v>
      </c>
      <c r="F41" s="1591">
        <v>21.8</v>
      </c>
      <c r="G41" s="1639" t="s">
        <v>1081</v>
      </c>
      <c r="H41" s="1640" t="s">
        <v>1088</v>
      </c>
      <c r="I41" s="1625" t="s">
        <v>1081</v>
      </c>
      <c r="J41" s="1642" t="s">
        <v>1088</v>
      </c>
    </row>
    <row r="42" spans="1:10" ht="10.5" customHeight="1" x14ac:dyDescent="0.25">
      <c r="A42" s="738"/>
      <c r="B42" s="1592"/>
      <c r="C42" s="1592"/>
      <c r="D42" s="1592"/>
      <c r="E42" s="1592"/>
      <c r="F42" s="1592"/>
      <c r="G42" s="1637"/>
      <c r="H42" s="1638"/>
      <c r="I42" s="1638"/>
      <c r="J42" s="1641"/>
    </row>
    <row r="43" spans="1:10" ht="12" customHeight="1" x14ac:dyDescent="0.25">
      <c r="A43" s="1831" t="s">
        <v>1193</v>
      </c>
      <c r="B43" s="1831" t="s">
        <v>62</v>
      </c>
      <c r="C43" s="1831" t="s">
        <v>62</v>
      </c>
      <c r="D43" s="1831" t="s">
        <v>62</v>
      </c>
      <c r="E43" s="1831" t="s">
        <v>62</v>
      </c>
      <c r="F43" s="1831" t="s">
        <v>62</v>
      </c>
      <c r="G43" s="738"/>
      <c r="H43" s="738"/>
      <c r="I43" s="1832"/>
      <c r="J43" s="1832" t="s">
        <v>62</v>
      </c>
    </row>
    <row r="44" spans="1:10" ht="10.5" customHeight="1" thickBot="1" x14ac:dyDescent="0.3">
      <c r="A44" s="1635" t="s">
        <v>788</v>
      </c>
      <c r="B44" s="1634" t="s">
        <v>1447</v>
      </c>
      <c r="C44" s="1634" t="s">
        <v>1184</v>
      </c>
      <c r="D44" s="1634" t="s">
        <v>1083</v>
      </c>
      <c r="E44" s="1634" t="s">
        <v>820</v>
      </c>
      <c r="F44" s="1634" t="s">
        <v>819</v>
      </c>
      <c r="G44" s="1632" t="s">
        <v>1446</v>
      </c>
      <c r="H44" s="1633" t="s">
        <v>1445</v>
      </c>
      <c r="I44" s="1632" t="s">
        <v>1446</v>
      </c>
      <c r="J44" s="1632" t="s">
        <v>1445</v>
      </c>
    </row>
    <row r="45" spans="1:10" ht="10.5" customHeight="1" x14ac:dyDescent="0.25">
      <c r="A45" s="727" t="s">
        <v>1444</v>
      </c>
      <c r="B45" s="726">
        <v>28</v>
      </c>
      <c r="C45" s="726">
        <v>32.5</v>
      </c>
      <c r="D45" s="726">
        <v>32</v>
      </c>
      <c r="E45" s="726">
        <v>32.299999999999997</v>
      </c>
      <c r="F45" s="725">
        <v>31.8</v>
      </c>
      <c r="G45" s="1631" t="s">
        <v>1100</v>
      </c>
      <c r="H45" s="1630" t="s">
        <v>1101</v>
      </c>
      <c r="I45" s="729" t="s">
        <v>1081</v>
      </c>
      <c r="J45" s="1630" t="s">
        <v>1088</v>
      </c>
    </row>
    <row r="46" spans="1:10" ht="10.5" customHeight="1" x14ac:dyDescent="0.25">
      <c r="A46" s="727" t="s">
        <v>1443</v>
      </c>
      <c r="B46" s="726">
        <v>2.4</v>
      </c>
      <c r="C46" s="726">
        <v>3</v>
      </c>
      <c r="D46" s="726">
        <v>3</v>
      </c>
      <c r="E46" s="726">
        <v>3</v>
      </c>
      <c r="F46" s="725">
        <v>3</v>
      </c>
      <c r="G46" s="1631" t="s">
        <v>1096</v>
      </c>
      <c r="H46" s="1630" t="s">
        <v>1096</v>
      </c>
      <c r="I46" s="729" t="s">
        <v>1085</v>
      </c>
      <c r="J46" s="1630" t="s">
        <v>909</v>
      </c>
    </row>
    <row r="47" spans="1:10" ht="10.5" customHeight="1" x14ac:dyDescent="0.25">
      <c r="A47" s="738" t="s">
        <v>873</v>
      </c>
      <c r="B47" s="1592">
        <v>30.4</v>
      </c>
      <c r="C47" s="1592">
        <v>35.5</v>
      </c>
      <c r="D47" s="1592">
        <v>35</v>
      </c>
      <c r="E47" s="1592">
        <v>35.299999999999997</v>
      </c>
      <c r="F47" s="1591">
        <v>34.799999999999997</v>
      </c>
      <c r="G47" s="1629" t="s">
        <v>905</v>
      </c>
      <c r="H47" s="1627" t="s">
        <v>1101</v>
      </c>
      <c r="I47" s="1628" t="s">
        <v>900</v>
      </c>
      <c r="J47" s="1627" t="s">
        <v>907</v>
      </c>
    </row>
    <row r="48" spans="1:10" ht="10.5" customHeight="1" thickBot="1" x14ac:dyDescent="0.3">
      <c r="A48" s="738" t="s">
        <v>872</v>
      </c>
      <c r="B48" s="1592">
        <v>8.6999999999999993</v>
      </c>
      <c r="C48" s="1592">
        <v>10</v>
      </c>
      <c r="D48" s="1592">
        <v>10.3</v>
      </c>
      <c r="E48" s="1592">
        <v>11</v>
      </c>
      <c r="F48" s="1591">
        <v>10.6</v>
      </c>
      <c r="G48" s="1625" t="s">
        <v>1103</v>
      </c>
      <c r="H48" s="1640" t="s">
        <v>905</v>
      </c>
      <c r="I48" s="1639" t="s">
        <v>906</v>
      </c>
      <c r="J48" s="1624" t="s">
        <v>1088</v>
      </c>
    </row>
    <row r="49" spans="1:10" ht="10.5" customHeight="1" x14ac:dyDescent="0.25">
      <c r="A49" s="738"/>
      <c r="B49" s="1592"/>
      <c r="C49" s="1592"/>
      <c r="D49" s="1592"/>
      <c r="E49" s="1592"/>
      <c r="F49" s="1592"/>
      <c r="G49" s="1638"/>
      <c r="H49" s="1638"/>
      <c r="I49" s="1637"/>
      <c r="J49" s="1636"/>
    </row>
    <row r="50" spans="1:10" ht="12" customHeight="1" x14ac:dyDescent="0.25">
      <c r="A50" s="2081" t="s">
        <v>1187</v>
      </c>
      <c r="B50" s="2081" t="s">
        <v>62</v>
      </c>
      <c r="C50" s="2081" t="s">
        <v>62</v>
      </c>
      <c r="D50" s="2081" t="s">
        <v>62</v>
      </c>
      <c r="E50" s="2081" t="s">
        <v>62</v>
      </c>
      <c r="F50" s="2081" t="s">
        <v>62</v>
      </c>
      <c r="G50" s="738"/>
      <c r="H50" s="738"/>
      <c r="I50" s="2087"/>
      <c r="J50" s="2087" t="s">
        <v>62</v>
      </c>
    </row>
    <row r="51" spans="1:10" ht="10.5" customHeight="1" thickBot="1" x14ac:dyDescent="0.3">
      <c r="A51" s="1635" t="s">
        <v>788</v>
      </c>
      <c r="B51" s="1634" t="s">
        <v>1447</v>
      </c>
      <c r="C51" s="1634" t="s">
        <v>1184</v>
      </c>
      <c r="D51" s="1634" t="s">
        <v>1083</v>
      </c>
      <c r="E51" s="1634" t="s">
        <v>820</v>
      </c>
      <c r="F51" s="1634" t="s">
        <v>819</v>
      </c>
      <c r="G51" s="1632" t="s">
        <v>1446</v>
      </c>
      <c r="H51" s="1633" t="s">
        <v>1445</v>
      </c>
      <c r="I51" s="1632" t="s">
        <v>1446</v>
      </c>
      <c r="J51" s="1632" t="s">
        <v>1445</v>
      </c>
    </row>
    <row r="52" spans="1:10" ht="10.5" customHeight="1" x14ac:dyDescent="0.25">
      <c r="A52" s="727" t="s">
        <v>1444</v>
      </c>
      <c r="B52" s="726">
        <v>40.6</v>
      </c>
      <c r="C52" s="726">
        <v>42.2</v>
      </c>
      <c r="D52" s="726">
        <v>40.6</v>
      </c>
      <c r="E52" s="726">
        <v>40.6</v>
      </c>
      <c r="F52" s="725">
        <v>40.799999999999997</v>
      </c>
      <c r="G52" s="1631" t="s">
        <v>904</v>
      </c>
      <c r="H52" s="1630" t="s">
        <v>1085</v>
      </c>
      <c r="I52" s="729" t="s">
        <v>1081</v>
      </c>
      <c r="J52" s="1630" t="s">
        <v>907</v>
      </c>
    </row>
    <row r="53" spans="1:10" ht="10.5" customHeight="1" x14ac:dyDescent="0.25">
      <c r="A53" s="727" t="s">
        <v>1443</v>
      </c>
      <c r="B53" s="726">
        <v>3.2</v>
      </c>
      <c r="C53" s="726">
        <v>3.4</v>
      </c>
      <c r="D53" s="726">
        <v>3.4</v>
      </c>
      <c r="E53" s="726">
        <v>3.4</v>
      </c>
      <c r="F53" s="725">
        <v>3.4</v>
      </c>
      <c r="G53" s="1631" t="s">
        <v>901</v>
      </c>
      <c r="H53" s="1630" t="s">
        <v>901</v>
      </c>
      <c r="I53" s="729" t="s">
        <v>913</v>
      </c>
      <c r="J53" s="1630" t="s">
        <v>913</v>
      </c>
    </row>
    <row r="54" spans="1:10" ht="10.5" customHeight="1" x14ac:dyDescent="0.25">
      <c r="A54" s="738" t="s">
        <v>873</v>
      </c>
      <c r="B54" s="1592">
        <v>43.8</v>
      </c>
      <c r="C54" s="1592">
        <v>45.6</v>
      </c>
      <c r="D54" s="1592">
        <v>44</v>
      </c>
      <c r="E54" s="1592">
        <v>44</v>
      </c>
      <c r="F54" s="1591">
        <v>44.2</v>
      </c>
      <c r="G54" s="1629" t="s">
        <v>911</v>
      </c>
      <c r="H54" s="1627" t="s">
        <v>1085</v>
      </c>
      <c r="I54" s="1628" t="s">
        <v>1081</v>
      </c>
      <c r="J54" s="1627" t="s">
        <v>907</v>
      </c>
    </row>
    <row r="55" spans="1:10" ht="10.5" customHeight="1" thickBot="1" x14ac:dyDescent="0.3">
      <c r="A55" s="738" t="s">
        <v>872</v>
      </c>
      <c r="B55" s="1592">
        <v>22.7</v>
      </c>
      <c r="C55" s="1592">
        <v>22.6</v>
      </c>
      <c r="D55" s="1592">
        <v>22.1</v>
      </c>
      <c r="E55" s="1592">
        <v>22.4</v>
      </c>
      <c r="F55" s="1591">
        <v>22</v>
      </c>
      <c r="G55" s="1625" t="s">
        <v>910</v>
      </c>
      <c r="H55" s="1626" t="s">
        <v>904</v>
      </c>
      <c r="I55" s="1625" t="s">
        <v>903</v>
      </c>
      <c r="J55" s="1624" t="s">
        <v>1081</v>
      </c>
    </row>
  </sheetData>
  <mergeCells count="21">
    <mergeCell ref="A28:F28"/>
    <mergeCell ref="G28:H28"/>
    <mergeCell ref="I28:J28"/>
    <mergeCell ref="A1:F1"/>
    <mergeCell ref="G1:H1"/>
    <mergeCell ref="I1:J1"/>
    <mergeCell ref="I2:J2"/>
    <mergeCell ref="A10:F10"/>
    <mergeCell ref="G10:H10"/>
    <mergeCell ref="I10:J10"/>
    <mergeCell ref="I11:J11"/>
    <mergeCell ref="A19:F19"/>
    <mergeCell ref="G19:H19"/>
    <mergeCell ref="I19:J19"/>
    <mergeCell ref="I20:J20"/>
    <mergeCell ref="A50:F50"/>
    <mergeCell ref="I50:J50"/>
    <mergeCell ref="A29:F29"/>
    <mergeCell ref="I29:J29"/>
    <mergeCell ref="A36:F36"/>
    <mergeCell ref="I36:J36"/>
  </mergeCells>
  <pageMargins left="0.70866141732283505" right="0.70866141732283505" top="0.74803149606299202" bottom="0.74803149606299202" header="0.31496062992126" footer="0.31496062992126"/>
  <pageSetup paperSize="9" scale="94" orientation="portrait" r:id="rId1"/>
  <headerFooter alignWithMargins="0"/>
  <ignoredErrors>
    <ignoredError sqref="G4:J7 F8 G13:J16 A27:J42 G45:J55 A26:F26 G9:J1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2A4F-FFB8-4579-82F2-1C43FEED84EF}">
  <sheetPr codeName="Sheet16">
    <tabColor theme="7" tint="0.59999389629810485"/>
  </sheetPr>
  <dimension ref="A1"/>
  <sheetViews>
    <sheetView view="pageLayout" topLeftCell="A56" zoomScaleNormal="100" zoomScaleSheetLayoutView="80" workbookViewId="0">
      <selection activeCell="D20" sqref="D20"/>
    </sheetView>
  </sheetViews>
  <sheetFormatPr defaultColWidth="9.109375" defaultRowHeight="10.199999999999999" x14ac:dyDescent="0.2"/>
  <cols>
    <col min="1" max="16384" width="9.109375" style="650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5F947-2B34-417E-9FF6-0C1FF9503361}">
  <dimension ref="A1:J27"/>
  <sheetViews>
    <sheetView showGridLines="0" view="pageLayout" topLeftCell="A73" zoomScaleNormal="100" workbookViewId="0">
      <selection activeCell="I28" sqref="I28"/>
    </sheetView>
  </sheetViews>
  <sheetFormatPr defaultColWidth="8.88671875" defaultRowHeight="13.2" x14ac:dyDescent="0.25"/>
  <cols>
    <col min="1" max="1" width="31.5546875" style="260" customWidth="1"/>
    <col min="2" max="6" width="7.5546875" style="260" customWidth="1"/>
    <col min="7" max="10" width="7.88671875" style="260" customWidth="1"/>
    <col min="11" max="16384" width="8.88671875" style="260"/>
  </cols>
  <sheetData>
    <row r="1" spans="1:10" ht="15.75" customHeight="1" thickBot="1" x14ac:dyDescent="0.3">
      <c r="A1" s="2081" t="s">
        <v>1490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  <c r="G1" s="2082" t="s">
        <v>62</v>
      </c>
      <c r="H1" s="2082" t="s">
        <v>62</v>
      </c>
      <c r="I1" s="2082" t="s">
        <v>62</v>
      </c>
      <c r="J1" s="2082" t="s">
        <v>62</v>
      </c>
    </row>
    <row r="2" spans="1:10" ht="12.75" customHeight="1" x14ac:dyDescent="0.25">
      <c r="A2" s="1603"/>
      <c r="B2" s="1603"/>
      <c r="C2" s="1603"/>
      <c r="D2" s="1603"/>
      <c r="E2" s="1603"/>
      <c r="F2" s="1602"/>
      <c r="G2" s="2094" t="s">
        <v>840</v>
      </c>
      <c r="H2" s="2095" t="s">
        <v>62</v>
      </c>
      <c r="I2" s="2094" t="s">
        <v>874</v>
      </c>
      <c r="J2" s="2095" t="s">
        <v>62</v>
      </c>
    </row>
    <row r="3" spans="1:10" ht="10.5" customHeight="1" x14ac:dyDescent="0.25">
      <c r="A3" s="738"/>
      <c r="B3" s="738"/>
      <c r="C3" s="738"/>
      <c r="D3" s="738"/>
      <c r="E3" s="738"/>
      <c r="F3" s="737"/>
      <c r="G3" s="1669"/>
      <c r="H3" s="1668"/>
      <c r="I3" s="2096"/>
      <c r="J3" s="2097" t="s">
        <v>62</v>
      </c>
    </row>
    <row r="4" spans="1:10" ht="10.5" customHeight="1" thickBot="1" x14ac:dyDescent="0.3">
      <c r="A4" s="1659" t="s">
        <v>788</v>
      </c>
      <c r="B4" s="1658" t="s">
        <v>1447</v>
      </c>
      <c r="C4" s="1658" t="s">
        <v>1184</v>
      </c>
      <c r="D4" s="1658" t="s">
        <v>1083</v>
      </c>
      <c r="E4" s="1658" t="s">
        <v>820</v>
      </c>
      <c r="F4" s="736" t="s">
        <v>819</v>
      </c>
      <c r="G4" s="1657" t="s">
        <v>1446</v>
      </c>
      <c r="H4" s="1656" t="s">
        <v>1445</v>
      </c>
      <c r="I4" s="1657" t="s">
        <v>1446</v>
      </c>
      <c r="J4" s="1656" t="s">
        <v>1445</v>
      </c>
    </row>
    <row r="5" spans="1:10" ht="10.5" customHeight="1" x14ac:dyDescent="0.25">
      <c r="A5" s="734" t="s">
        <v>839</v>
      </c>
      <c r="B5" s="1621">
        <v>346</v>
      </c>
      <c r="C5" s="1621">
        <v>346</v>
      </c>
      <c r="D5" s="1621">
        <v>338</v>
      </c>
      <c r="E5" s="1621">
        <v>343</v>
      </c>
      <c r="F5" s="1620">
        <v>337</v>
      </c>
      <c r="G5" s="731" t="s">
        <v>910</v>
      </c>
      <c r="H5" s="730" t="s">
        <v>904</v>
      </c>
      <c r="I5" s="731" t="s">
        <v>1081</v>
      </c>
      <c r="J5" s="730" t="s">
        <v>907</v>
      </c>
    </row>
    <row r="6" spans="1:10" ht="10.5" customHeight="1" x14ac:dyDescent="0.25">
      <c r="A6" s="727" t="s">
        <v>838</v>
      </c>
      <c r="B6" s="1618">
        <v>154</v>
      </c>
      <c r="C6" s="1618">
        <v>158</v>
      </c>
      <c r="D6" s="1618">
        <v>151</v>
      </c>
      <c r="E6" s="1618">
        <v>133</v>
      </c>
      <c r="F6" s="1619">
        <v>149</v>
      </c>
      <c r="G6" s="1663" t="s">
        <v>910</v>
      </c>
      <c r="H6" s="1662" t="s">
        <v>913</v>
      </c>
      <c r="I6" s="1663" t="s">
        <v>912</v>
      </c>
      <c r="J6" s="1662" t="s">
        <v>906</v>
      </c>
    </row>
    <row r="7" spans="1:10" ht="10.5" customHeight="1" x14ac:dyDescent="0.25">
      <c r="A7" s="727" t="s">
        <v>837</v>
      </c>
      <c r="B7" s="1618">
        <v>70</v>
      </c>
      <c r="C7" s="1618">
        <v>80</v>
      </c>
      <c r="D7" s="1618">
        <v>36</v>
      </c>
      <c r="E7" s="1618">
        <v>67</v>
      </c>
      <c r="F7" s="1619">
        <v>23</v>
      </c>
      <c r="G7" s="1994" t="s">
        <v>1515</v>
      </c>
      <c r="H7" s="1662" t="s">
        <v>905</v>
      </c>
      <c r="I7" s="1994" t="s">
        <v>1515</v>
      </c>
      <c r="J7" s="1662" t="s">
        <v>1100</v>
      </c>
    </row>
    <row r="8" spans="1:10" ht="10.5" customHeight="1" x14ac:dyDescent="0.25">
      <c r="A8" s="727" t="s">
        <v>836</v>
      </c>
      <c r="B8" s="1618">
        <v>5</v>
      </c>
      <c r="C8" s="1618">
        <v>4</v>
      </c>
      <c r="D8" s="1618">
        <v>6</v>
      </c>
      <c r="E8" s="1618">
        <v>7</v>
      </c>
      <c r="F8" s="1619">
        <v>4</v>
      </c>
      <c r="G8" s="1663" t="s">
        <v>1515</v>
      </c>
      <c r="H8" s="1662" t="s">
        <v>1515</v>
      </c>
      <c r="I8" s="1663" t="s">
        <v>1515</v>
      </c>
      <c r="J8" s="1662" t="s">
        <v>1515</v>
      </c>
    </row>
    <row r="9" spans="1:10" ht="10.5" customHeight="1" x14ac:dyDescent="0.25">
      <c r="A9" s="1588" t="s">
        <v>835</v>
      </c>
      <c r="B9" s="1617">
        <v>575</v>
      </c>
      <c r="C9" s="1617">
        <v>588</v>
      </c>
      <c r="D9" s="1617">
        <v>531</v>
      </c>
      <c r="E9" s="1617">
        <v>550</v>
      </c>
      <c r="F9" s="532">
        <v>513</v>
      </c>
      <c r="G9" s="1667" t="s">
        <v>1095</v>
      </c>
      <c r="H9" s="1666" t="s">
        <v>906</v>
      </c>
      <c r="I9" s="1667" t="s">
        <v>1094</v>
      </c>
      <c r="J9" s="1666" t="s">
        <v>906</v>
      </c>
    </row>
    <row r="10" spans="1:10" ht="10.5" customHeight="1" x14ac:dyDescent="0.25">
      <c r="A10" s="1588" t="s">
        <v>834</v>
      </c>
      <c r="B10" s="1617">
        <v>-297</v>
      </c>
      <c r="C10" s="1617">
        <v>-267</v>
      </c>
      <c r="D10" s="1617">
        <v>-262</v>
      </c>
      <c r="E10" s="1617">
        <v>-271</v>
      </c>
      <c r="F10" s="532">
        <v>-314</v>
      </c>
      <c r="G10" s="1667" t="s">
        <v>908</v>
      </c>
      <c r="H10" s="1666" t="s">
        <v>1086</v>
      </c>
      <c r="I10" s="1667" t="s">
        <v>913</v>
      </c>
      <c r="J10" s="1666" t="s">
        <v>1095</v>
      </c>
    </row>
    <row r="11" spans="1:10" ht="10.5" customHeight="1" x14ac:dyDescent="0.25">
      <c r="A11" s="1588" t="s">
        <v>833</v>
      </c>
      <c r="B11" s="1617">
        <v>278</v>
      </c>
      <c r="C11" s="1617">
        <v>321</v>
      </c>
      <c r="D11" s="1617">
        <v>269</v>
      </c>
      <c r="E11" s="1617">
        <v>279</v>
      </c>
      <c r="F11" s="1965">
        <v>199</v>
      </c>
      <c r="G11" s="1963" t="s">
        <v>1454</v>
      </c>
      <c r="H11" s="1666" t="s">
        <v>905</v>
      </c>
      <c r="I11" s="1667" t="s">
        <v>1203</v>
      </c>
      <c r="J11" s="1666" t="s">
        <v>905</v>
      </c>
    </row>
    <row r="12" spans="1:10" ht="10.5" customHeight="1" x14ac:dyDescent="0.25">
      <c r="A12" s="727" t="s">
        <v>832</v>
      </c>
      <c r="B12" s="1607">
        <v>-61</v>
      </c>
      <c r="C12" s="1607">
        <v>-31</v>
      </c>
      <c r="D12" s="1607">
        <v>-47</v>
      </c>
      <c r="E12" s="1607">
        <v>-29</v>
      </c>
      <c r="F12" s="1966">
        <v>-34</v>
      </c>
      <c r="G12" s="1961" t="s">
        <v>1515</v>
      </c>
      <c r="H12" s="1964" t="s">
        <v>1515</v>
      </c>
      <c r="I12" s="1961" t="s">
        <v>1515</v>
      </c>
      <c r="J12" s="1964" t="s">
        <v>1515</v>
      </c>
    </row>
    <row r="13" spans="1:10" ht="10.5" customHeight="1" x14ac:dyDescent="0.25">
      <c r="A13" s="1588" t="s">
        <v>831</v>
      </c>
      <c r="B13" s="1617">
        <v>217</v>
      </c>
      <c r="C13" s="1617">
        <v>290</v>
      </c>
      <c r="D13" s="1617">
        <v>222</v>
      </c>
      <c r="E13" s="1617">
        <v>250</v>
      </c>
      <c r="F13" s="1965">
        <v>165</v>
      </c>
      <c r="G13" s="1963" t="s">
        <v>1207</v>
      </c>
      <c r="H13" s="1962" t="s">
        <v>1453</v>
      </c>
      <c r="I13" s="1963" t="s">
        <v>1452</v>
      </c>
      <c r="J13" s="1962" t="s">
        <v>1451</v>
      </c>
    </row>
    <row r="14" spans="1:10" ht="10.5" customHeight="1" x14ac:dyDescent="0.25">
      <c r="A14" s="1593"/>
      <c r="B14" s="1614"/>
      <c r="C14" s="1614"/>
      <c r="D14" s="1614"/>
      <c r="E14" s="1614"/>
      <c r="F14" s="1613"/>
      <c r="G14" s="1665"/>
      <c r="H14" s="1664"/>
      <c r="I14" s="1665"/>
      <c r="J14" s="1664"/>
    </row>
    <row r="15" spans="1:10" ht="10.5" customHeight="1" x14ac:dyDescent="0.25">
      <c r="A15" s="727" t="s">
        <v>830</v>
      </c>
      <c r="B15" s="1607">
        <v>52</v>
      </c>
      <c r="C15" s="1607">
        <v>45</v>
      </c>
      <c r="D15" s="1607">
        <v>49</v>
      </c>
      <c r="E15" s="1607">
        <v>49</v>
      </c>
      <c r="F15" s="1606">
        <v>61</v>
      </c>
      <c r="G15" s="1663"/>
      <c r="H15" s="1662"/>
      <c r="I15" s="1663"/>
      <c r="J15" s="1662"/>
    </row>
    <row r="16" spans="1:10" ht="10.5" customHeight="1" x14ac:dyDescent="0.25">
      <c r="A16" s="727" t="s">
        <v>1185</v>
      </c>
      <c r="B16" s="1607">
        <v>46</v>
      </c>
      <c r="C16" s="1607">
        <v>48</v>
      </c>
      <c r="D16" s="1607">
        <v>52</v>
      </c>
      <c r="E16" s="1607">
        <v>52</v>
      </c>
      <c r="F16" s="1606">
        <v>53</v>
      </c>
      <c r="G16" s="1663"/>
      <c r="H16" s="1662"/>
      <c r="I16" s="1663"/>
      <c r="J16" s="1662"/>
    </row>
    <row r="17" spans="1:10" ht="10.5" customHeight="1" x14ac:dyDescent="0.25">
      <c r="A17" s="727" t="s">
        <v>877</v>
      </c>
      <c r="B17" s="1607">
        <v>9</v>
      </c>
      <c r="C17" s="1607">
        <v>12.895243313141941</v>
      </c>
      <c r="D17" s="1607">
        <v>10.19721670927081</v>
      </c>
      <c r="E17" s="1607">
        <v>11.436890007070643</v>
      </c>
      <c r="F17" s="1606">
        <v>7.6881041215650594</v>
      </c>
      <c r="G17" s="1663"/>
      <c r="H17" s="1662"/>
      <c r="I17" s="1663"/>
      <c r="J17" s="1662"/>
    </row>
    <row r="18" spans="1:10" ht="10.5" customHeight="1" x14ac:dyDescent="0.25">
      <c r="A18" s="727" t="s">
        <v>876</v>
      </c>
      <c r="B18" s="1607">
        <v>7057</v>
      </c>
      <c r="C18" s="1607">
        <v>7035</v>
      </c>
      <c r="D18" s="1607">
        <v>6525</v>
      </c>
      <c r="E18" s="1607">
        <v>6771</v>
      </c>
      <c r="F18" s="1606">
        <v>6606</v>
      </c>
      <c r="G18" s="1663" t="s">
        <v>1084</v>
      </c>
      <c r="H18" s="1662" t="s">
        <v>904</v>
      </c>
      <c r="I18" s="1663" t="s">
        <v>1086</v>
      </c>
      <c r="J18" s="1662" t="s">
        <v>900</v>
      </c>
    </row>
    <row r="19" spans="1:10" ht="10.5" customHeight="1" x14ac:dyDescent="0.25">
      <c r="A19" s="1610" t="s">
        <v>827</v>
      </c>
      <c r="B19" s="1607">
        <v>41902</v>
      </c>
      <c r="C19" s="1607">
        <v>42703</v>
      </c>
      <c r="D19" s="1607">
        <v>45737</v>
      </c>
      <c r="E19" s="1607">
        <v>45840</v>
      </c>
      <c r="F19" s="1606">
        <v>44872</v>
      </c>
      <c r="G19" s="1663" t="s">
        <v>1090</v>
      </c>
      <c r="H19" s="1662" t="s">
        <v>906</v>
      </c>
      <c r="I19" s="1663" t="s">
        <v>913</v>
      </c>
      <c r="J19" s="1662" t="s">
        <v>907</v>
      </c>
    </row>
    <row r="20" spans="1:10" ht="10.5" customHeight="1" thickBot="1" x14ac:dyDescent="0.3">
      <c r="A20" s="727" t="s">
        <v>826</v>
      </c>
      <c r="B20" s="1607">
        <v>4439</v>
      </c>
      <c r="C20" s="1607">
        <v>4502</v>
      </c>
      <c r="D20" s="1607">
        <v>4490</v>
      </c>
      <c r="E20" s="1607">
        <v>4468</v>
      </c>
      <c r="F20" s="1606">
        <v>4427</v>
      </c>
      <c r="G20" s="1661" t="s">
        <v>904</v>
      </c>
      <c r="H20" s="1660" t="s">
        <v>911</v>
      </c>
      <c r="I20" s="1661" t="s">
        <v>904</v>
      </c>
      <c r="J20" s="1660" t="s">
        <v>911</v>
      </c>
    </row>
    <row r="21" spans="1:10" ht="10.5" customHeight="1" thickBot="1" x14ac:dyDescent="0.3">
      <c r="A21" s="727"/>
      <c r="B21" s="727"/>
      <c r="C21" s="740"/>
      <c r="D21" s="740"/>
      <c r="E21" s="740"/>
      <c r="F21" s="740"/>
      <c r="G21" s="745"/>
      <c r="H21" s="745"/>
      <c r="I21" s="744"/>
      <c r="J21" s="744"/>
    </row>
    <row r="22" spans="1:10" ht="15" customHeight="1" x14ac:dyDescent="0.25">
      <c r="A22" s="2081" t="s">
        <v>1206</v>
      </c>
      <c r="B22" s="2081" t="s">
        <v>62</v>
      </c>
      <c r="C22" s="2081" t="s">
        <v>62</v>
      </c>
      <c r="D22" s="2081" t="s">
        <v>62</v>
      </c>
      <c r="E22" s="1603"/>
      <c r="F22" s="1602"/>
      <c r="G22" s="2094" t="s">
        <v>840</v>
      </c>
      <c r="H22" s="2095" t="s">
        <v>62</v>
      </c>
      <c r="I22" s="2094" t="s">
        <v>874</v>
      </c>
      <c r="J22" s="2095" t="s">
        <v>62</v>
      </c>
    </row>
    <row r="23" spans="1:10" ht="10.5" customHeight="1" thickBot="1" x14ac:dyDescent="0.3">
      <c r="A23" s="1659" t="s">
        <v>814</v>
      </c>
      <c r="B23" s="1658" t="s">
        <v>1447</v>
      </c>
      <c r="C23" s="1658" t="s">
        <v>1184</v>
      </c>
      <c r="D23" s="1658" t="s">
        <v>1083</v>
      </c>
      <c r="E23" s="1658" t="s">
        <v>820</v>
      </c>
      <c r="F23" s="736" t="s">
        <v>819</v>
      </c>
      <c r="G23" s="1657" t="s">
        <v>1446</v>
      </c>
      <c r="H23" s="1656" t="s">
        <v>1445</v>
      </c>
      <c r="I23" s="1657" t="s">
        <v>1446</v>
      </c>
      <c r="J23" s="1656" t="s">
        <v>1445</v>
      </c>
    </row>
    <row r="24" spans="1:10" ht="10.5" customHeight="1" x14ac:dyDescent="0.25">
      <c r="A24" s="1655" t="s">
        <v>915</v>
      </c>
      <c r="B24" s="1654">
        <v>83</v>
      </c>
      <c r="C24" s="1654">
        <v>84.8</v>
      </c>
      <c r="D24" s="1654">
        <v>82.8</v>
      </c>
      <c r="E24" s="1654">
        <v>83.8</v>
      </c>
      <c r="F24" s="1838">
        <v>83.3</v>
      </c>
      <c r="G24" s="1841" t="s">
        <v>904</v>
      </c>
      <c r="H24" s="1842" t="s">
        <v>906</v>
      </c>
      <c r="I24" s="1841" t="s">
        <v>1081</v>
      </c>
      <c r="J24" s="1842" t="s">
        <v>1088</v>
      </c>
    </row>
    <row r="25" spans="1:10" ht="10.5" customHeight="1" thickBot="1" x14ac:dyDescent="0.3">
      <c r="A25" s="1655" t="s">
        <v>914</v>
      </c>
      <c r="B25" s="1654">
        <v>41.5</v>
      </c>
      <c r="C25" s="1654">
        <v>41.7</v>
      </c>
      <c r="D25" s="1654">
        <v>40.200000000000003</v>
      </c>
      <c r="E25" s="1654">
        <v>41.1</v>
      </c>
      <c r="F25" s="1838">
        <v>41.1</v>
      </c>
      <c r="G25" s="1839" t="s">
        <v>907</v>
      </c>
      <c r="H25" s="1840" t="s">
        <v>904</v>
      </c>
      <c r="I25" s="1839" t="s">
        <v>912</v>
      </c>
      <c r="J25" s="1840" t="s">
        <v>900</v>
      </c>
    </row>
    <row r="26" spans="1:10" ht="10.5" customHeight="1" x14ac:dyDescent="0.25">
      <c r="A26" s="2079" t="s">
        <v>1231</v>
      </c>
      <c r="B26" s="2079" t="s">
        <v>62</v>
      </c>
      <c r="C26" s="2079" t="s">
        <v>62</v>
      </c>
      <c r="D26" s="2079" t="s">
        <v>62</v>
      </c>
      <c r="E26" s="2079" t="s">
        <v>62</v>
      </c>
      <c r="F26" s="2079" t="s">
        <v>62</v>
      </c>
      <c r="G26" s="2080" t="s">
        <v>62</v>
      </c>
      <c r="H26" s="2080" t="s">
        <v>62</v>
      </c>
      <c r="I26" s="2080" t="s">
        <v>62</v>
      </c>
      <c r="J26" s="2080" t="s">
        <v>62</v>
      </c>
    </row>
    <row r="27" spans="1:10" ht="10.5" customHeight="1" x14ac:dyDescent="0.25">
      <c r="A27" s="2079"/>
      <c r="B27" s="2079" t="s">
        <v>62</v>
      </c>
      <c r="C27" s="2079" t="s">
        <v>62</v>
      </c>
      <c r="D27" s="2079" t="s">
        <v>62</v>
      </c>
      <c r="E27" s="2079" t="s">
        <v>62</v>
      </c>
      <c r="F27" s="2079" t="s">
        <v>62</v>
      </c>
      <c r="G27" s="2079" t="s">
        <v>62</v>
      </c>
      <c r="H27" s="2079" t="s">
        <v>62</v>
      </c>
      <c r="I27" s="2079" t="s">
        <v>62</v>
      </c>
      <c r="J27" s="2079" t="s">
        <v>62</v>
      </c>
    </row>
  </sheetData>
  <mergeCells count="9">
    <mergeCell ref="A26:J26"/>
    <mergeCell ref="A27:J27"/>
    <mergeCell ref="A1:J1"/>
    <mergeCell ref="G2:H2"/>
    <mergeCell ref="I2:J2"/>
    <mergeCell ref="I3:J3"/>
    <mergeCell ref="A22:D22"/>
    <mergeCell ref="G22:H22"/>
    <mergeCell ref="I22:J22"/>
  </mergeCells>
  <pageMargins left="0.70866141732283505" right="0.70866141732283505" top="0.74803149606299202" bottom="0.74803149606299202" header="0.31496062992126" footer="0.31496062992126"/>
  <pageSetup paperSize="9" scale="86" orientation="portrait" r:id="rId1"/>
  <headerFooter alignWithMargins="0"/>
  <ignoredErrors>
    <ignoredError sqref="G5:J6 G13:J25 G9:J11 H7 J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33329-14A1-43D9-87EC-F8BF0A721C91}">
  <dimension ref="A1:M49"/>
  <sheetViews>
    <sheetView view="pageLayout" topLeftCell="A63" zoomScaleNormal="100" workbookViewId="0">
      <selection activeCell="B53" sqref="B53"/>
    </sheetView>
  </sheetViews>
  <sheetFormatPr defaultColWidth="8.88671875" defaultRowHeight="13.2" x14ac:dyDescent="0.25"/>
  <cols>
    <col min="1" max="1" width="31.5546875" style="260" customWidth="1"/>
    <col min="2" max="6" width="6.33203125" style="260" customWidth="1"/>
    <col min="7" max="10" width="7.109375" style="260" customWidth="1"/>
    <col min="11" max="16384" width="8.88671875" style="260"/>
  </cols>
  <sheetData>
    <row r="1" spans="1:10" ht="12.75" customHeight="1" x14ac:dyDescent="0.25">
      <c r="A1" s="2081" t="s">
        <v>884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8" t="s">
        <v>62</v>
      </c>
      <c r="G1" s="2099" t="s">
        <v>840</v>
      </c>
      <c r="H1" s="2100" t="s">
        <v>62</v>
      </c>
      <c r="I1" s="2093" t="s">
        <v>874</v>
      </c>
      <c r="J1" s="2100" t="s">
        <v>62</v>
      </c>
    </row>
    <row r="2" spans="1:10" ht="10.5" customHeight="1" x14ac:dyDescent="0.25">
      <c r="A2" s="738"/>
      <c r="B2" s="738"/>
      <c r="C2" s="738"/>
      <c r="D2" s="738"/>
      <c r="E2" s="738"/>
      <c r="F2" s="737"/>
      <c r="G2" s="1683"/>
      <c r="H2" s="1682"/>
      <c r="I2" s="2089"/>
      <c r="J2" s="2098" t="s">
        <v>62</v>
      </c>
    </row>
    <row r="3" spans="1:10" ht="10.5" customHeight="1" thickBot="1" x14ac:dyDescent="0.3">
      <c r="A3" s="1681" t="s">
        <v>788</v>
      </c>
      <c r="B3" s="1680" t="s">
        <v>1447</v>
      </c>
      <c r="C3" s="1680" t="s">
        <v>1184</v>
      </c>
      <c r="D3" s="1680" t="s">
        <v>1083</v>
      </c>
      <c r="E3" s="1680" t="s">
        <v>820</v>
      </c>
      <c r="F3" s="736" t="s">
        <v>819</v>
      </c>
      <c r="G3" s="1679" t="s">
        <v>1446</v>
      </c>
      <c r="H3" s="1678" t="s">
        <v>1445</v>
      </c>
      <c r="I3" s="735" t="s">
        <v>1446</v>
      </c>
      <c r="J3" s="1678" t="s">
        <v>1445</v>
      </c>
    </row>
    <row r="4" spans="1:10" ht="10.5" customHeight="1" x14ac:dyDescent="0.25">
      <c r="A4" s="734" t="s">
        <v>882</v>
      </c>
      <c r="B4" s="743">
        <v>75</v>
      </c>
      <c r="C4" s="743">
        <v>77</v>
      </c>
      <c r="D4" s="743">
        <v>74</v>
      </c>
      <c r="E4" s="743">
        <v>78</v>
      </c>
      <c r="F4" s="742">
        <v>75</v>
      </c>
      <c r="G4" s="731" t="s">
        <v>904</v>
      </c>
      <c r="H4" s="730" t="s">
        <v>913</v>
      </c>
      <c r="I4" s="731" t="s">
        <v>904</v>
      </c>
      <c r="J4" s="730" t="s">
        <v>913</v>
      </c>
    </row>
    <row r="5" spans="1:10" ht="10.5" customHeight="1" x14ac:dyDescent="0.25">
      <c r="A5" s="727" t="s">
        <v>881</v>
      </c>
      <c r="B5" s="740">
        <v>67</v>
      </c>
      <c r="C5" s="740">
        <v>66</v>
      </c>
      <c r="D5" s="740">
        <v>66</v>
      </c>
      <c r="E5" s="740">
        <v>66</v>
      </c>
      <c r="F5" s="741">
        <v>65</v>
      </c>
      <c r="G5" s="1676" t="s">
        <v>910</v>
      </c>
      <c r="H5" s="1675" t="s">
        <v>1088</v>
      </c>
      <c r="I5" s="729" t="s">
        <v>910</v>
      </c>
      <c r="J5" s="1675" t="s">
        <v>1088</v>
      </c>
    </row>
    <row r="6" spans="1:10" ht="10.5" customHeight="1" x14ac:dyDescent="0.25">
      <c r="A6" s="727" t="s">
        <v>880</v>
      </c>
      <c r="B6" s="740">
        <v>74</v>
      </c>
      <c r="C6" s="740">
        <v>74</v>
      </c>
      <c r="D6" s="740">
        <v>72</v>
      </c>
      <c r="E6" s="740">
        <v>72</v>
      </c>
      <c r="F6" s="741">
        <v>72</v>
      </c>
      <c r="G6" s="1676" t="s">
        <v>910</v>
      </c>
      <c r="H6" s="1675" t="s">
        <v>904</v>
      </c>
      <c r="I6" s="729" t="s">
        <v>903</v>
      </c>
      <c r="J6" s="1675" t="s">
        <v>900</v>
      </c>
    </row>
    <row r="7" spans="1:10" ht="10.5" customHeight="1" x14ac:dyDescent="0.25">
      <c r="A7" s="727" t="s">
        <v>879</v>
      </c>
      <c r="B7" s="740">
        <v>77</v>
      </c>
      <c r="C7" s="740">
        <v>71</v>
      </c>
      <c r="D7" s="740">
        <v>69</v>
      </c>
      <c r="E7" s="740">
        <v>69</v>
      </c>
      <c r="F7" s="741">
        <v>69</v>
      </c>
      <c r="G7" s="1676" t="s">
        <v>1095</v>
      </c>
      <c r="H7" s="1675" t="s">
        <v>1087</v>
      </c>
      <c r="I7" s="729" t="s">
        <v>1094</v>
      </c>
      <c r="J7" s="1674" t="s">
        <v>1084</v>
      </c>
    </row>
    <row r="8" spans="1:10" ht="10.5" customHeight="1" x14ac:dyDescent="0.25">
      <c r="A8" s="727" t="s">
        <v>878</v>
      </c>
      <c r="B8" s="740">
        <v>52</v>
      </c>
      <c r="C8" s="740">
        <v>55</v>
      </c>
      <c r="D8" s="740">
        <v>54</v>
      </c>
      <c r="E8" s="740">
        <v>56</v>
      </c>
      <c r="F8" s="741">
        <v>54</v>
      </c>
      <c r="G8" s="1673" t="s">
        <v>1085</v>
      </c>
      <c r="H8" s="1672" t="s">
        <v>908</v>
      </c>
      <c r="I8" s="728" t="s">
        <v>904</v>
      </c>
      <c r="J8" s="1672" t="s">
        <v>908</v>
      </c>
    </row>
    <row r="9" spans="1:10" ht="10.5" customHeight="1" thickBot="1" x14ac:dyDescent="0.3">
      <c r="A9" s="727" t="s">
        <v>278</v>
      </c>
      <c r="B9" s="740">
        <v>1</v>
      </c>
      <c r="C9" s="740">
        <v>3</v>
      </c>
      <c r="D9" s="740">
        <v>3</v>
      </c>
      <c r="E9" s="740">
        <v>2</v>
      </c>
      <c r="F9" s="741">
        <v>2</v>
      </c>
      <c r="G9" s="1671" t="s">
        <v>1515</v>
      </c>
      <c r="H9" s="1670" t="s">
        <v>1515</v>
      </c>
      <c r="I9" s="1671" t="s">
        <v>1515</v>
      </c>
      <c r="J9" s="1670" t="s">
        <v>1515</v>
      </c>
    </row>
    <row r="10" spans="1:10" ht="12.75" customHeight="1" thickBot="1" x14ac:dyDescent="0.3">
      <c r="A10" s="727"/>
      <c r="B10" s="727"/>
      <c r="C10" s="740"/>
      <c r="D10" s="740"/>
      <c r="E10" s="740"/>
      <c r="F10" s="740"/>
      <c r="G10" s="745"/>
      <c r="H10" s="745"/>
      <c r="I10" s="744"/>
      <c r="J10" s="744"/>
    </row>
    <row r="11" spans="1:10" ht="12.75" customHeight="1" x14ac:dyDescent="0.25">
      <c r="A11" s="2081" t="s">
        <v>1209</v>
      </c>
      <c r="B11" s="2081" t="s">
        <v>62</v>
      </c>
      <c r="C11" s="2081" t="s">
        <v>62</v>
      </c>
      <c r="D11" s="2081" t="s">
        <v>62</v>
      </c>
      <c r="E11" s="2081" t="s">
        <v>62</v>
      </c>
      <c r="F11" s="2088" t="s">
        <v>62</v>
      </c>
      <c r="G11" s="2099" t="s">
        <v>840</v>
      </c>
      <c r="H11" s="2100" t="s">
        <v>62</v>
      </c>
      <c r="I11" s="2093" t="s">
        <v>874</v>
      </c>
      <c r="J11" s="2100" t="s">
        <v>62</v>
      </c>
    </row>
    <row r="12" spans="1:10" ht="10.5" customHeight="1" x14ac:dyDescent="0.25">
      <c r="A12" s="738"/>
      <c r="B12" s="738"/>
      <c r="C12" s="738"/>
      <c r="D12" s="738"/>
      <c r="E12" s="738"/>
      <c r="F12" s="737"/>
      <c r="G12" s="1683"/>
      <c r="H12" s="1682"/>
      <c r="I12" s="2089"/>
      <c r="J12" s="2098" t="s">
        <v>62</v>
      </c>
    </row>
    <row r="13" spans="1:10" ht="10.5" customHeight="1" thickBot="1" x14ac:dyDescent="0.3">
      <c r="A13" s="1681" t="s">
        <v>788</v>
      </c>
      <c r="B13" s="1680" t="s">
        <v>1447</v>
      </c>
      <c r="C13" s="1680" t="s">
        <v>1184</v>
      </c>
      <c r="D13" s="1680" t="s">
        <v>1083</v>
      </c>
      <c r="E13" s="1680" t="s">
        <v>820</v>
      </c>
      <c r="F13" s="736" t="s">
        <v>819</v>
      </c>
      <c r="G13" s="1679" t="s">
        <v>1446</v>
      </c>
      <c r="H13" s="1678" t="s">
        <v>1445</v>
      </c>
      <c r="I13" s="735" t="s">
        <v>1446</v>
      </c>
      <c r="J13" s="1678" t="s">
        <v>1445</v>
      </c>
    </row>
    <row r="14" spans="1:10" ht="10.5" customHeight="1" x14ac:dyDescent="0.25">
      <c r="A14" s="734" t="s">
        <v>882</v>
      </c>
      <c r="B14" s="743">
        <v>25</v>
      </c>
      <c r="C14" s="743">
        <v>25</v>
      </c>
      <c r="D14" s="743">
        <v>26</v>
      </c>
      <c r="E14" s="743">
        <v>20</v>
      </c>
      <c r="F14" s="742">
        <v>22</v>
      </c>
      <c r="G14" s="731" t="s">
        <v>1091</v>
      </c>
      <c r="H14" s="730" t="s">
        <v>904</v>
      </c>
      <c r="I14" s="731" t="s">
        <v>1091</v>
      </c>
      <c r="J14" s="730" t="s">
        <v>904</v>
      </c>
    </row>
    <row r="15" spans="1:10" ht="10.5" customHeight="1" x14ac:dyDescent="0.25">
      <c r="A15" s="727" t="s">
        <v>881</v>
      </c>
      <c r="B15" s="740">
        <v>31</v>
      </c>
      <c r="C15" s="740">
        <v>33</v>
      </c>
      <c r="D15" s="740">
        <v>28</v>
      </c>
      <c r="E15" s="740">
        <v>29</v>
      </c>
      <c r="F15" s="741">
        <v>32</v>
      </c>
      <c r="G15" s="1676" t="s">
        <v>913</v>
      </c>
      <c r="H15" s="1675" t="s">
        <v>901</v>
      </c>
      <c r="I15" s="729" t="s">
        <v>913</v>
      </c>
      <c r="J15" s="1675" t="s">
        <v>901</v>
      </c>
    </row>
    <row r="16" spans="1:10" ht="10.5" customHeight="1" x14ac:dyDescent="0.25">
      <c r="A16" s="727" t="s">
        <v>880</v>
      </c>
      <c r="B16" s="740">
        <v>22</v>
      </c>
      <c r="C16" s="740">
        <v>24</v>
      </c>
      <c r="D16" s="740">
        <v>23</v>
      </c>
      <c r="E16" s="740">
        <v>22</v>
      </c>
      <c r="F16" s="741">
        <v>23</v>
      </c>
      <c r="G16" s="1676" t="s">
        <v>1085</v>
      </c>
      <c r="H16" s="1675" t="s">
        <v>1448</v>
      </c>
      <c r="I16" s="729" t="s">
        <v>1081</v>
      </c>
      <c r="J16" s="1675" t="s">
        <v>1448</v>
      </c>
    </row>
    <row r="17" spans="1:10" ht="10.5" customHeight="1" x14ac:dyDescent="0.25">
      <c r="A17" s="727" t="s">
        <v>879</v>
      </c>
      <c r="B17" s="740">
        <v>41</v>
      </c>
      <c r="C17" s="740">
        <v>41</v>
      </c>
      <c r="D17" s="740">
        <v>36</v>
      </c>
      <c r="E17" s="740">
        <v>39</v>
      </c>
      <c r="F17" s="741">
        <v>41</v>
      </c>
      <c r="G17" s="1676" t="s">
        <v>904</v>
      </c>
      <c r="H17" s="1675" t="s">
        <v>904</v>
      </c>
      <c r="I17" s="729" t="s">
        <v>1088</v>
      </c>
      <c r="J17" s="1674" t="s">
        <v>1088</v>
      </c>
    </row>
    <row r="18" spans="1:10" ht="10.5" customHeight="1" x14ac:dyDescent="0.25">
      <c r="A18" s="727" t="s">
        <v>878</v>
      </c>
      <c r="B18" s="740">
        <v>46</v>
      </c>
      <c r="C18" s="740">
        <v>46</v>
      </c>
      <c r="D18" s="740">
        <v>43</v>
      </c>
      <c r="E18" s="740">
        <v>41</v>
      </c>
      <c r="F18" s="741">
        <v>40</v>
      </c>
      <c r="G18" s="1673" t="s">
        <v>1094</v>
      </c>
      <c r="H18" s="1672" t="s">
        <v>904</v>
      </c>
      <c r="I18" s="728" t="s">
        <v>1094</v>
      </c>
      <c r="J18" s="1672" t="s">
        <v>904</v>
      </c>
    </row>
    <row r="19" spans="1:10" ht="10.5" customHeight="1" thickBot="1" x14ac:dyDescent="0.3">
      <c r="A19" s="727" t="s">
        <v>278</v>
      </c>
      <c r="B19" s="740">
        <v>-11</v>
      </c>
      <c r="C19" s="740">
        <v>-11</v>
      </c>
      <c r="D19" s="740">
        <v>-5</v>
      </c>
      <c r="E19" s="740">
        <v>-18</v>
      </c>
      <c r="F19" s="741">
        <v>-9</v>
      </c>
      <c r="G19" s="1671" t="s">
        <v>1515</v>
      </c>
      <c r="H19" s="1670" t="s">
        <v>1515</v>
      </c>
      <c r="I19" s="1671" t="s">
        <v>1515</v>
      </c>
      <c r="J19" s="1670" t="s">
        <v>1515</v>
      </c>
    </row>
    <row r="20" spans="1:10" ht="12.75" customHeight="1" thickBot="1" x14ac:dyDescent="0.3">
      <c r="A20" s="727"/>
      <c r="B20" s="727"/>
      <c r="C20" s="740"/>
      <c r="D20" s="740"/>
      <c r="E20" s="740"/>
      <c r="F20" s="740"/>
      <c r="G20" s="745"/>
      <c r="H20" s="745"/>
      <c r="I20" s="744"/>
      <c r="J20" s="744"/>
    </row>
    <row r="21" spans="1:10" ht="12.75" customHeight="1" x14ac:dyDescent="0.25">
      <c r="A21" s="2081" t="s">
        <v>883</v>
      </c>
      <c r="B21" s="2081" t="s">
        <v>62</v>
      </c>
      <c r="C21" s="2081" t="s">
        <v>62</v>
      </c>
      <c r="D21" s="2081" t="s">
        <v>62</v>
      </c>
      <c r="E21" s="2081" t="s">
        <v>62</v>
      </c>
      <c r="F21" s="2088" t="s">
        <v>62</v>
      </c>
      <c r="G21" s="2099" t="s">
        <v>840</v>
      </c>
      <c r="H21" s="2100" t="s">
        <v>62</v>
      </c>
      <c r="I21" s="2093" t="s">
        <v>874</v>
      </c>
      <c r="J21" s="2100" t="s">
        <v>62</v>
      </c>
    </row>
    <row r="22" spans="1:10" ht="10.5" customHeight="1" x14ac:dyDescent="0.25">
      <c r="A22" s="738"/>
      <c r="B22" s="738"/>
      <c r="C22" s="738"/>
      <c r="D22" s="738"/>
      <c r="E22" s="738"/>
      <c r="F22" s="737"/>
      <c r="G22" s="1683"/>
      <c r="H22" s="1682"/>
      <c r="I22" s="2089"/>
      <c r="J22" s="2098" t="s">
        <v>62</v>
      </c>
    </row>
    <row r="23" spans="1:10" ht="10.5" customHeight="1" thickBot="1" x14ac:dyDescent="0.3">
      <c r="A23" s="1681" t="s">
        <v>788</v>
      </c>
      <c r="B23" s="1680" t="s">
        <v>1447</v>
      </c>
      <c r="C23" s="1680" t="s">
        <v>1184</v>
      </c>
      <c r="D23" s="1680" t="s">
        <v>1083</v>
      </c>
      <c r="E23" s="1680" t="s">
        <v>820</v>
      </c>
      <c r="F23" s="736" t="s">
        <v>819</v>
      </c>
      <c r="G23" s="1679" t="s">
        <v>1446</v>
      </c>
      <c r="H23" s="1678" t="s">
        <v>1445</v>
      </c>
      <c r="I23" s="735" t="s">
        <v>1446</v>
      </c>
      <c r="J23" s="1678" t="s">
        <v>1445</v>
      </c>
    </row>
    <row r="24" spans="1:10" ht="10.5" customHeight="1" x14ac:dyDescent="0.25">
      <c r="A24" s="734" t="s">
        <v>882</v>
      </c>
      <c r="B24" s="743">
        <v>5</v>
      </c>
      <c r="C24" s="743">
        <v>-7</v>
      </c>
      <c r="D24" s="743">
        <v>-31</v>
      </c>
      <c r="E24" s="743">
        <v>-23</v>
      </c>
      <c r="F24" s="742">
        <v>-1</v>
      </c>
      <c r="G24" s="731" t="s">
        <v>1515</v>
      </c>
      <c r="H24" s="730" t="s">
        <v>1515</v>
      </c>
      <c r="I24" s="731" t="s">
        <v>1515</v>
      </c>
      <c r="J24" s="730" t="s">
        <v>1515</v>
      </c>
    </row>
    <row r="25" spans="1:10" ht="10.5" customHeight="1" x14ac:dyDescent="0.25">
      <c r="A25" s="727" t="s">
        <v>881</v>
      </c>
      <c r="B25" s="740">
        <v>-42</v>
      </c>
      <c r="C25" s="740">
        <v>-12</v>
      </c>
      <c r="D25" s="740">
        <v>-7</v>
      </c>
      <c r="E25" s="740">
        <v>7</v>
      </c>
      <c r="F25" s="741">
        <v>-15</v>
      </c>
      <c r="G25" s="1631" t="s">
        <v>1515</v>
      </c>
      <c r="H25" s="1630" t="s">
        <v>1515</v>
      </c>
      <c r="I25" s="1631" t="s">
        <v>1515</v>
      </c>
      <c r="J25" s="1630" t="s">
        <v>1515</v>
      </c>
    </row>
    <row r="26" spans="1:10" ht="10.5" customHeight="1" x14ac:dyDescent="0.25">
      <c r="A26" s="727" t="s">
        <v>880</v>
      </c>
      <c r="B26" s="740">
        <v>-11</v>
      </c>
      <c r="C26" s="740">
        <v>5</v>
      </c>
      <c r="D26" s="740">
        <v>-7</v>
      </c>
      <c r="E26" s="740" t="s">
        <v>269</v>
      </c>
      <c r="F26" s="741">
        <v>-4</v>
      </c>
      <c r="G26" s="1631" t="s">
        <v>1515</v>
      </c>
      <c r="H26" s="1630" t="s">
        <v>1515</v>
      </c>
      <c r="I26" s="1631" t="s">
        <v>1515</v>
      </c>
      <c r="J26" s="1630" t="s">
        <v>1515</v>
      </c>
    </row>
    <row r="27" spans="1:10" ht="10.5" customHeight="1" x14ac:dyDescent="0.25">
      <c r="A27" s="727" t="s">
        <v>879</v>
      </c>
      <c r="B27" s="740">
        <v>-10</v>
      </c>
      <c r="C27" s="740">
        <v>-5</v>
      </c>
      <c r="D27" s="740">
        <v>-8</v>
      </c>
      <c r="E27" s="740">
        <v>-6</v>
      </c>
      <c r="F27" s="741">
        <v>-7</v>
      </c>
      <c r="G27" s="1631" t="s">
        <v>1515</v>
      </c>
      <c r="H27" s="1630" t="s">
        <v>1515</v>
      </c>
      <c r="I27" s="1631" t="s">
        <v>1515</v>
      </c>
      <c r="J27" s="1630" t="s">
        <v>1515</v>
      </c>
    </row>
    <row r="28" spans="1:10" ht="10.5" customHeight="1" x14ac:dyDescent="0.25">
      <c r="A28" s="727" t="s">
        <v>878</v>
      </c>
      <c r="B28" s="740">
        <v>-3</v>
      </c>
      <c r="C28" s="740">
        <v>-10</v>
      </c>
      <c r="D28" s="740">
        <v>1</v>
      </c>
      <c r="E28" s="740">
        <v>-2</v>
      </c>
      <c r="F28" s="741">
        <v>1</v>
      </c>
      <c r="G28" s="1989" t="s">
        <v>1515</v>
      </c>
      <c r="H28" s="1990" t="s">
        <v>1515</v>
      </c>
      <c r="I28" s="1991" t="s">
        <v>1515</v>
      </c>
      <c r="J28" s="1990" t="s">
        <v>1515</v>
      </c>
    </row>
    <row r="29" spans="1:10" ht="14.4" customHeight="1" thickBot="1" x14ac:dyDescent="0.3">
      <c r="A29" s="727" t="s">
        <v>278</v>
      </c>
      <c r="B29" s="1607" t="s">
        <v>269</v>
      </c>
      <c r="C29" s="1607">
        <v>-2</v>
      </c>
      <c r="D29" s="1607">
        <v>5</v>
      </c>
      <c r="E29" s="1607">
        <v>-5</v>
      </c>
      <c r="F29" s="1606">
        <v>-8</v>
      </c>
      <c r="G29" s="1671" t="s">
        <v>1515</v>
      </c>
      <c r="H29" s="1670" t="s">
        <v>1515</v>
      </c>
      <c r="I29" s="1671" t="s">
        <v>1515</v>
      </c>
      <c r="J29" s="1670" t="s">
        <v>1515</v>
      </c>
    </row>
    <row r="30" spans="1:10" ht="10.5" customHeight="1" thickBot="1" x14ac:dyDescent="0.3">
      <c r="A30" s="727"/>
      <c r="B30" s="740"/>
      <c r="C30" s="740"/>
      <c r="D30" s="740"/>
      <c r="E30" s="740"/>
      <c r="F30" s="740"/>
      <c r="G30" s="739"/>
      <c r="H30" s="739"/>
      <c r="I30" s="739"/>
      <c r="J30" s="739"/>
    </row>
    <row r="31" spans="1:10" ht="15" customHeight="1" x14ac:dyDescent="0.25">
      <c r="A31" s="2081" t="s">
        <v>1245</v>
      </c>
      <c r="B31" s="2081" t="s">
        <v>62</v>
      </c>
      <c r="C31" s="2081" t="s">
        <v>62</v>
      </c>
      <c r="D31" s="2081" t="s">
        <v>62</v>
      </c>
      <c r="E31" s="2081" t="s">
        <v>62</v>
      </c>
      <c r="F31" s="2088" t="s">
        <v>62</v>
      </c>
      <c r="G31" s="2099" t="s">
        <v>840</v>
      </c>
      <c r="H31" s="2100" t="s">
        <v>62</v>
      </c>
      <c r="I31" s="2093" t="s">
        <v>874</v>
      </c>
      <c r="J31" s="2100" t="s">
        <v>62</v>
      </c>
    </row>
    <row r="32" spans="1:10" ht="10.5" customHeight="1" x14ac:dyDescent="0.25">
      <c r="A32" s="738"/>
      <c r="B32" s="738"/>
      <c r="C32" s="738"/>
      <c r="D32" s="738"/>
      <c r="E32" s="738"/>
      <c r="F32" s="737"/>
      <c r="G32" s="1683"/>
      <c r="H32" s="1682"/>
      <c r="I32" s="2089"/>
      <c r="J32" s="2098" t="s">
        <v>62</v>
      </c>
    </row>
    <row r="33" spans="1:13" ht="10.5" customHeight="1" thickBot="1" x14ac:dyDescent="0.3">
      <c r="A33" s="1681" t="s">
        <v>814</v>
      </c>
      <c r="B33" s="1680" t="s">
        <v>1447</v>
      </c>
      <c r="C33" s="1680" t="s">
        <v>1184</v>
      </c>
      <c r="D33" s="1680" t="s">
        <v>1083</v>
      </c>
      <c r="E33" s="1680" t="s">
        <v>820</v>
      </c>
      <c r="F33" s="736" t="s">
        <v>819</v>
      </c>
      <c r="G33" s="1679" t="s">
        <v>1446</v>
      </c>
      <c r="H33" s="1678" t="s">
        <v>1445</v>
      </c>
      <c r="I33" s="735" t="s">
        <v>1446</v>
      </c>
      <c r="J33" s="1678" t="s">
        <v>1445</v>
      </c>
    </row>
    <row r="34" spans="1:13" ht="10.5" customHeight="1" x14ac:dyDescent="0.25">
      <c r="A34" s="734" t="s">
        <v>882</v>
      </c>
      <c r="B34" s="733">
        <v>21.5</v>
      </c>
      <c r="C34" s="733">
        <v>21.8</v>
      </c>
      <c r="D34" s="733">
        <v>21.6</v>
      </c>
      <c r="E34" s="733">
        <v>21.7</v>
      </c>
      <c r="F34" s="732">
        <v>21.6</v>
      </c>
      <c r="G34" s="1677" t="s">
        <v>904</v>
      </c>
      <c r="H34" s="730" t="s">
        <v>911</v>
      </c>
      <c r="I34" s="731" t="s">
        <v>904</v>
      </c>
      <c r="J34" s="730" t="s">
        <v>911</v>
      </c>
    </row>
    <row r="35" spans="1:13" ht="10.5" customHeight="1" x14ac:dyDescent="0.25">
      <c r="A35" s="727" t="s">
        <v>881</v>
      </c>
      <c r="B35" s="726">
        <v>13.9</v>
      </c>
      <c r="C35" s="726">
        <v>13.4</v>
      </c>
      <c r="D35" s="726">
        <v>13.4</v>
      </c>
      <c r="E35" s="726">
        <v>13.6</v>
      </c>
      <c r="F35" s="725">
        <v>13.4</v>
      </c>
      <c r="G35" s="1676" t="s">
        <v>900</v>
      </c>
      <c r="H35" s="1675" t="s">
        <v>900</v>
      </c>
      <c r="I35" s="729" t="s">
        <v>900</v>
      </c>
      <c r="J35" s="1675" t="s">
        <v>900</v>
      </c>
    </row>
    <row r="36" spans="1:13" ht="10.5" customHeight="1" x14ac:dyDescent="0.25">
      <c r="A36" s="727" t="s">
        <v>880</v>
      </c>
      <c r="B36" s="726">
        <v>15.6</v>
      </c>
      <c r="C36" s="726">
        <v>17.2</v>
      </c>
      <c r="D36" s="726">
        <v>16.100000000000001</v>
      </c>
      <c r="E36" s="726">
        <v>16.600000000000001</v>
      </c>
      <c r="F36" s="725">
        <v>16.100000000000001</v>
      </c>
      <c r="G36" s="1676" t="s">
        <v>913</v>
      </c>
      <c r="H36" s="1675" t="s">
        <v>899</v>
      </c>
      <c r="I36" s="729" t="s">
        <v>1089</v>
      </c>
      <c r="J36" s="1675" t="s">
        <v>1084</v>
      </c>
    </row>
    <row r="37" spans="1:13" ht="10.5" customHeight="1" x14ac:dyDescent="0.25">
      <c r="A37" s="727" t="s">
        <v>879</v>
      </c>
      <c r="B37" s="726">
        <v>20.5</v>
      </c>
      <c r="C37" s="726">
        <v>20.8</v>
      </c>
      <c r="D37" s="726">
        <v>19.899999999999999</v>
      </c>
      <c r="E37" s="726">
        <v>20.100000000000001</v>
      </c>
      <c r="F37" s="725">
        <v>20.2</v>
      </c>
      <c r="G37" s="1676" t="s">
        <v>907</v>
      </c>
      <c r="H37" s="1675" t="s">
        <v>911</v>
      </c>
      <c r="I37" s="729" t="s">
        <v>1087</v>
      </c>
      <c r="J37" s="1674" t="s">
        <v>910</v>
      </c>
    </row>
    <row r="38" spans="1:13" ht="10.5" customHeight="1" x14ac:dyDescent="0.25">
      <c r="A38" s="727" t="s">
        <v>878</v>
      </c>
      <c r="B38" s="726">
        <v>11.5</v>
      </c>
      <c r="C38" s="726">
        <v>11.6</v>
      </c>
      <c r="D38" s="726">
        <v>11.8</v>
      </c>
      <c r="E38" s="726">
        <v>11.8</v>
      </c>
      <c r="F38" s="725">
        <v>11.9</v>
      </c>
      <c r="G38" s="1673" t="s">
        <v>913</v>
      </c>
      <c r="H38" s="1672" t="s">
        <v>911</v>
      </c>
      <c r="I38" s="728" t="s">
        <v>913</v>
      </c>
      <c r="J38" s="1672" t="s">
        <v>904</v>
      </c>
      <c r="M38" s="1967"/>
    </row>
    <row r="39" spans="1:13" ht="10.95" customHeight="1" thickBot="1" x14ac:dyDescent="0.3">
      <c r="A39" s="727" t="s">
        <v>278</v>
      </c>
      <c r="B39" s="1654" t="s">
        <v>269</v>
      </c>
      <c r="C39" s="1654" t="s">
        <v>269</v>
      </c>
      <c r="D39" s="1654" t="s">
        <v>269</v>
      </c>
      <c r="E39" s="1654" t="s">
        <v>269</v>
      </c>
      <c r="F39" s="1838">
        <v>0.1</v>
      </c>
      <c r="G39" s="1671" t="s">
        <v>1515</v>
      </c>
      <c r="H39" s="1670" t="s">
        <v>1515</v>
      </c>
      <c r="I39" s="1671" t="s">
        <v>1515</v>
      </c>
      <c r="J39" s="1670" t="s">
        <v>1515</v>
      </c>
    </row>
    <row r="40" spans="1:13" ht="10.5" customHeight="1" thickBot="1" x14ac:dyDescent="0.3">
      <c r="A40" s="727"/>
      <c r="B40" s="740"/>
      <c r="C40" s="740"/>
      <c r="D40" s="740"/>
      <c r="E40" s="740"/>
      <c r="F40" s="740"/>
      <c r="G40" s="739"/>
      <c r="H40" s="739"/>
      <c r="I40" s="739"/>
      <c r="J40" s="739"/>
    </row>
    <row r="41" spans="1:13" ht="15" customHeight="1" x14ac:dyDescent="0.25">
      <c r="A41" s="2081" t="s">
        <v>1244</v>
      </c>
      <c r="B41" s="2081" t="s">
        <v>62</v>
      </c>
      <c r="C41" s="2081" t="s">
        <v>62</v>
      </c>
      <c r="D41" s="2081" t="s">
        <v>62</v>
      </c>
      <c r="E41" s="2081" t="s">
        <v>62</v>
      </c>
      <c r="F41" s="2088" t="s">
        <v>62</v>
      </c>
      <c r="G41" s="2099" t="s">
        <v>840</v>
      </c>
      <c r="H41" s="2100" t="s">
        <v>62</v>
      </c>
      <c r="I41" s="2093" t="s">
        <v>874</v>
      </c>
      <c r="J41" s="2100" t="s">
        <v>62</v>
      </c>
    </row>
    <row r="42" spans="1:13" ht="10.5" customHeight="1" x14ac:dyDescent="0.25">
      <c r="A42" s="738"/>
      <c r="B42" s="738"/>
      <c r="C42" s="738"/>
      <c r="D42" s="738"/>
      <c r="E42" s="738"/>
      <c r="F42" s="737"/>
      <c r="G42" s="1683"/>
      <c r="H42" s="1682"/>
      <c r="I42" s="2089"/>
      <c r="J42" s="2098" t="s">
        <v>62</v>
      </c>
    </row>
    <row r="43" spans="1:13" ht="10.5" customHeight="1" thickBot="1" x14ac:dyDescent="0.3">
      <c r="A43" s="1681" t="s">
        <v>814</v>
      </c>
      <c r="B43" s="1680" t="s">
        <v>1447</v>
      </c>
      <c r="C43" s="1680" t="s">
        <v>1184</v>
      </c>
      <c r="D43" s="1680" t="s">
        <v>1083</v>
      </c>
      <c r="E43" s="1680" t="s">
        <v>820</v>
      </c>
      <c r="F43" s="736" t="s">
        <v>819</v>
      </c>
      <c r="G43" s="1679" t="s">
        <v>1446</v>
      </c>
      <c r="H43" s="1678" t="s">
        <v>1445</v>
      </c>
      <c r="I43" s="735" t="s">
        <v>1446</v>
      </c>
      <c r="J43" s="1678" t="s">
        <v>1445</v>
      </c>
    </row>
    <row r="44" spans="1:13" ht="9.75" customHeight="1" x14ac:dyDescent="0.25">
      <c r="A44" s="734" t="s">
        <v>882</v>
      </c>
      <c r="B44" s="733">
        <v>6.1</v>
      </c>
      <c r="C44" s="733">
        <v>6</v>
      </c>
      <c r="D44" s="733">
        <v>6</v>
      </c>
      <c r="E44" s="733">
        <v>6.1</v>
      </c>
      <c r="F44" s="732">
        <v>6.1</v>
      </c>
      <c r="G44" s="1677" t="s">
        <v>904</v>
      </c>
      <c r="H44" s="730" t="s">
        <v>1088</v>
      </c>
      <c r="I44" s="731" t="s">
        <v>904</v>
      </c>
      <c r="J44" s="730" t="s">
        <v>1088</v>
      </c>
    </row>
    <row r="45" spans="1:13" ht="10.5" customHeight="1" x14ac:dyDescent="0.25">
      <c r="A45" s="727" t="s">
        <v>881</v>
      </c>
      <c r="B45" s="726">
        <v>8.9</v>
      </c>
      <c r="C45" s="726">
        <v>8.3000000000000007</v>
      </c>
      <c r="D45" s="726">
        <v>7.8</v>
      </c>
      <c r="E45" s="726">
        <v>7.8</v>
      </c>
      <c r="F45" s="725">
        <v>7.7</v>
      </c>
      <c r="G45" s="1676" t="s">
        <v>1089</v>
      </c>
      <c r="H45" s="1675" t="s">
        <v>1084</v>
      </c>
      <c r="I45" s="729" t="s">
        <v>1089</v>
      </c>
      <c r="J45" s="1675" t="s">
        <v>1084</v>
      </c>
    </row>
    <row r="46" spans="1:13" ht="10.5" customHeight="1" x14ac:dyDescent="0.25">
      <c r="A46" s="727" t="s">
        <v>880</v>
      </c>
      <c r="B46" s="726">
        <v>5.9</v>
      </c>
      <c r="C46" s="726">
        <v>6.7</v>
      </c>
      <c r="D46" s="726">
        <v>6.3</v>
      </c>
      <c r="E46" s="726">
        <v>6.8</v>
      </c>
      <c r="F46" s="725">
        <v>6.9</v>
      </c>
      <c r="G46" s="1676" t="s">
        <v>1101</v>
      </c>
      <c r="H46" s="1675" t="s">
        <v>1100</v>
      </c>
      <c r="I46" s="729" t="s">
        <v>904</v>
      </c>
      <c r="J46" s="1675" t="s">
        <v>910</v>
      </c>
    </row>
    <row r="47" spans="1:13" ht="10.5" customHeight="1" x14ac:dyDescent="0.25">
      <c r="A47" s="727" t="s">
        <v>879</v>
      </c>
      <c r="B47" s="726">
        <v>9.6</v>
      </c>
      <c r="C47" s="726">
        <v>9.3000000000000007</v>
      </c>
      <c r="D47" s="726">
        <v>8.9</v>
      </c>
      <c r="E47" s="726">
        <v>9.1</v>
      </c>
      <c r="F47" s="725">
        <v>9.4</v>
      </c>
      <c r="G47" s="1676" t="s">
        <v>1088</v>
      </c>
      <c r="H47" s="1675" t="s">
        <v>910</v>
      </c>
      <c r="I47" s="729" t="s">
        <v>1087</v>
      </c>
      <c r="J47" s="1674" t="s">
        <v>903</v>
      </c>
    </row>
    <row r="48" spans="1:13" ht="10.5" customHeight="1" x14ac:dyDescent="0.25">
      <c r="A48" s="727" t="s">
        <v>878</v>
      </c>
      <c r="B48" s="726">
        <v>11</v>
      </c>
      <c r="C48" s="726">
        <v>11.4</v>
      </c>
      <c r="D48" s="726">
        <v>11.1</v>
      </c>
      <c r="E48" s="726">
        <v>11.3</v>
      </c>
      <c r="F48" s="725">
        <v>11</v>
      </c>
      <c r="G48" s="1673" t="s">
        <v>904</v>
      </c>
      <c r="H48" s="1672" t="s">
        <v>1085</v>
      </c>
      <c r="I48" s="728" t="s">
        <v>912</v>
      </c>
      <c r="J48" s="1672" t="s">
        <v>904</v>
      </c>
    </row>
    <row r="49" spans="1:10" ht="12" customHeight="1" thickBot="1" x14ac:dyDescent="0.3">
      <c r="A49" s="727" t="s">
        <v>278</v>
      </c>
      <c r="B49" s="1654" t="s">
        <v>269</v>
      </c>
      <c r="C49" s="1654" t="s">
        <v>269</v>
      </c>
      <c r="D49" s="1654">
        <v>0.1</v>
      </c>
      <c r="E49" s="1654" t="s">
        <v>269</v>
      </c>
      <c r="F49" s="1838" t="s">
        <v>269</v>
      </c>
      <c r="G49" s="1671" t="s">
        <v>1515</v>
      </c>
      <c r="H49" s="1670" t="s">
        <v>1515</v>
      </c>
      <c r="I49" s="1671" t="s">
        <v>1515</v>
      </c>
      <c r="J49" s="1670" t="s">
        <v>1515</v>
      </c>
    </row>
  </sheetData>
  <mergeCells count="20">
    <mergeCell ref="A1:F1"/>
    <mergeCell ref="G1:H1"/>
    <mergeCell ref="I1:J1"/>
    <mergeCell ref="I2:J2"/>
    <mergeCell ref="A11:F11"/>
    <mergeCell ref="G11:H11"/>
    <mergeCell ref="I11:J11"/>
    <mergeCell ref="I42:J42"/>
    <mergeCell ref="A31:F31"/>
    <mergeCell ref="G31:H31"/>
    <mergeCell ref="I31:J31"/>
    <mergeCell ref="I32:J32"/>
    <mergeCell ref="A41:F41"/>
    <mergeCell ref="G41:H41"/>
    <mergeCell ref="I41:J41"/>
    <mergeCell ref="I12:J12"/>
    <mergeCell ref="A21:F21"/>
    <mergeCell ref="G21:H21"/>
    <mergeCell ref="I21:J21"/>
    <mergeCell ref="I22:J22"/>
  </mergeCells>
  <pageMargins left="0.70866141732283505" right="0.70866141732283505" top="0.74803149606299202" bottom="0.74803149606299202" header="0.31496062992126" footer="0.31496062992126"/>
  <pageSetup paperSize="9" scale="95" orientation="portrait" r:id="rId1"/>
  <headerFooter alignWithMargins="0"/>
  <ignoredErrors>
    <ignoredError sqref="G4:J8 A30:J38 A26:F29 A50:J50 A49:F49 A40:J48 A39:F39 G20:J23 G10:J1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E6A0D-E92E-4098-B6C9-2A7266FAF5AD}">
  <dimension ref="A1:F38"/>
  <sheetViews>
    <sheetView view="pageLayout" topLeftCell="A59" zoomScaleNormal="100" workbookViewId="0">
      <selection activeCell="H23" sqref="H23"/>
    </sheetView>
  </sheetViews>
  <sheetFormatPr defaultColWidth="8.88671875" defaultRowHeight="13.2" x14ac:dyDescent="0.25"/>
  <cols>
    <col min="1" max="1" width="31.5546875" style="260" customWidth="1"/>
    <col min="2" max="6" width="7.5546875" style="260" customWidth="1"/>
    <col min="7" max="16384" width="8.88671875" style="260"/>
  </cols>
  <sheetData>
    <row r="1" spans="1:6" ht="12.75" customHeight="1" x14ac:dyDescent="0.25">
      <c r="A1" s="2081" t="s">
        <v>1491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</row>
    <row r="2" spans="1:6" ht="12.75" customHeight="1" x14ac:dyDescent="0.25">
      <c r="A2" s="2101" t="s">
        <v>1102</v>
      </c>
      <c r="B2" s="2101" t="s">
        <v>62</v>
      </c>
      <c r="C2" s="2101" t="s">
        <v>62</v>
      </c>
      <c r="D2" s="2101" t="s">
        <v>62</v>
      </c>
      <c r="E2" s="2101" t="s">
        <v>62</v>
      </c>
      <c r="F2" s="2101" t="s">
        <v>62</v>
      </c>
    </row>
    <row r="3" spans="1:6" ht="12.75" customHeight="1" x14ac:dyDescent="0.25">
      <c r="A3" s="2101" t="s">
        <v>1523</v>
      </c>
      <c r="B3" s="2101" t="s">
        <v>62</v>
      </c>
      <c r="C3" s="2101" t="s">
        <v>62</v>
      </c>
      <c r="D3" s="2101" t="s">
        <v>62</v>
      </c>
      <c r="E3" s="2101" t="s">
        <v>62</v>
      </c>
      <c r="F3" s="2101" t="s">
        <v>62</v>
      </c>
    </row>
    <row r="4" spans="1:6" ht="10.5" customHeight="1" x14ac:dyDescent="0.25">
      <c r="A4" s="738"/>
      <c r="B4" s="738"/>
      <c r="C4" s="738"/>
      <c r="D4" s="738"/>
      <c r="E4" s="738"/>
      <c r="F4" s="738"/>
    </row>
    <row r="5" spans="1:6" ht="10.5" customHeight="1" thickBot="1" x14ac:dyDescent="0.3">
      <c r="A5" s="1690" t="s">
        <v>788</v>
      </c>
      <c r="B5" s="1689" t="s">
        <v>1447</v>
      </c>
      <c r="C5" s="1689" t="s">
        <v>1184</v>
      </c>
      <c r="D5" s="1689" t="s">
        <v>1083</v>
      </c>
      <c r="E5" s="1689" t="s">
        <v>820</v>
      </c>
      <c r="F5" s="1689" t="s">
        <v>819</v>
      </c>
    </row>
    <row r="6" spans="1:6" ht="10.5" customHeight="1" x14ac:dyDescent="0.25">
      <c r="A6" s="734" t="s">
        <v>839</v>
      </c>
      <c r="B6" s="743">
        <v>102.81</v>
      </c>
      <c r="C6" s="743">
        <v>102</v>
      </c>
      <c r="D6" s="743">
        <v>102.93</v>
      </c>
      <c r="E6" s="743">
        <v>102.36</v>
      </c>
      <c r="F6" s="743">
        <v>99.76</v>
      </c>
    </row>
    <row r="7" spans="1:6" ht="10.5" customHeight="1" x14ac:dyDescent="0.25">
      <c r="A7" s="727" t="s">
        <v>838</v>
      </c>
      <c r="B7" s="740">
        <v>27.1</v>
      </c>
      <c r="C7" s="740">
        <v>26.9</v>
      </c>
      <c r="D7" s="740">
        <v>25.76</v>
      </c>
      <c r="E7" s="740">
        <v>27.75</v>
      </c>
      <c r="F7" s="740">
        <v>27.29</v>
      </c>
    </row>
    <row r="8" spans="1:6" ht="10.5" customHeight="1" x14ac:dyDescent="0.25">
      <c r="A8" s="727" t="s">
        <v>837</v>
      </c>
      <c r="B8" s="740" t="s">
        <v>269</v>
      </c>
      <c r="C8" s="740" t="s">
        <v>269</v>
      </c>
      <c r="D8" s="740" t="s">
        <v>269</v>
      </c>
      <c r="E8" s="740" t="s">
        <v>269</v>
      </c>
      <c r="F8" s="740" t="s">
        <v>269</v>
      </c>
    </row>
    <row r="9" spans="1:6" ht="10.5" customHeight="1" thickBot="1" x14ac:dyDescent="0.3">
      <c r="A9" s="1685" t="s">
        <v>836</v>
      </c>
      <c r="B9" s="1699">
        <v>5.99</v>
      </c>
      <c r="C9" s="1699">
        <v>8.0399999999999991</v>
      </c>
      <c r="D9" s="1699">
        <v>4.62</v>
      </c>
      <c r="E9" s="1699">
        <v>4.95</v>
      </c>
      <c r="F9" s="1699">
        <v>7.7</v>
      </c>
    </row>
    <row r="10" spans="1:6" ht="10.5" customHeight="1" x14ac:dyDescent="0.25">
      <c r="A10" s="527" t="s">
        <v>835</v>
      </c>
      <c r="B10" s="605">
        <v>135.9</v>
      </c>
      <c r="C10" s="605">
        <v>136.94</v>
      </c>
      <c r="D10" s="605">
        <v>133.30000000000001</v>
      </c>
      <c r="E10" s="605">
        <v>135.06</v>
      </c>
      <c r="F10" s="605">
        <v>134.74</v>
      </c>
    </row>
    <row r="11" spans="1:6" ht="10.5" customHeight="1" x14ac:dyDescent="0.25">
      <c r="A11" s="727" t="s">
        <v>832</v>
      </c>
      <c r="B11" s="740">
        <v>2.23</v>
      </c>
      <c r="C11" s="740">
        <v>-7.72</v>
      </c>
      <c r="D11" s="740">
        <v>-14.64</v>
      </c>
      <c r="E11" s="740">
        <v>-14.81</v>
      </c>
      <c r="F11" s="740">
        <v>-45.48</v>
      </c>
    </row>
    <row r="12" spans="1:6" ht="10.5" customHeight="1" x14ac:dyDescent="0.25">
      <c r="A12" s="1593"/>
      <c r="B12" s="1593"/>
      <c r="C12" s="1698"/>
      <c r="D12" s="1698"/>
      <c r="E12" s="1698"/>
      <c r="F12" s="1698"/>
    </row>
    <row r="13" spans="1:6" ht="10.5" customHeight="1" x14ac:dyDescent="0.25">
      <c r="A13" s="727" t="s">
        <v>876</v>
      </c>
      <c r="B13" s="740">
        <v>1724.04</v>
      </c>
      <c r="C13" s="740">
        <v>1770.14</v>
      </c>
      <c r="D13" s="740">
        <v>1668.49</v>
      </c>
      <c r="E13" s="740">
        <v>1673.4</v>
      </c>
      <c r="F13" s="740">
        <v>1610.17</v>
      </c>
    </row>
    <row r="14" spans="1:6" ht="10.5" customHeight="1" x14ac:dyDescent="0.25">
      <c r="A14" s="1610" t="s">
        <v>827</v>
      </c>
      <c r="B14" s="740">
        <v>11554.68</v>
      </c>
      <c r="C14" s="740">
        <v>10988.41</v>
      </c>
      <c r="D14" s="740">
        <v>10988.61</v>
      </c>
      <c r="E14" s="740">
        <v>11005.21</v>
      </c>
      <c r="F14" s="740">
        <v>10734.64</v>
      </c>
    </row>
    <row r="15" spans="1:6" ht="10.5" customHeight="1" x14ac:dyDescent="0.25">
      <c r="A15" s="727" t="s">
        <v>826</v>
      </c>
      <c r="B15" s="740">
        <v>1075.1400000000001</v>
      </c>
      <c r="C15" s="740">
        <v>1093.3399999999999</v>
      </c>
      <c r="D15" s="740">
        <v>1080.81</v>
      </c>
      <c r="E15" s="740">
        <v>1066.6500000000001</v>
      </c>
      <c r="F15" s="740">
        <v>1034.3900000000001</v>
      </c>
    </row>
    <row r="16" spans="1:6" ht="12.75" customHeight="1" x14ac:dyDescent="0.25">
      <c r="A16" s="727"/>
      <c r="B16" s="727"/>
      <c r="C16" s="740"/>
      <c r="D16" s="740"/>
      <c r="E16" s="740"/>
      <c r="F16" s="740"/>
    </row>
    <row r="17" spans="1:6" ht="10.5" customHeight="1" x14ac:dyDescent="0.25">
      <c r="A17" s="727"/>
      <c r="B17" s="727"/>
      <c r="C17" s="740"/>
      <c r="D17" s="740"/>
      <c r="E17" s="740"/>
      <c r="F17" s="740"/>
    </row>
    <row r="18" spans="1:6" ht="15" customHeight="1" x14ac:dyDescent="0.25">
      <c r="A18" s="2081" t="s">
        <v>897</v>
      </c>
      <c r="B18" s="2081" t="s">
        <v>62</v>
      </c>
      <c r="C18" s="2081" t="s">
        <v>62</v>
      </c>
      <c r="D18" s="2081" t="s">
        <v>62</v>
      </c>
      <c r="E18" s="1603"/>
      <c r="F18" s="1603"/>
    </row>
    <row r="19" spans="1:6" ht="7.5" customHeight="1" x14ac:dyDescent="0.25">
      <c r="A19" s="1278"/>
      <c r="B19" s="1278"/>
      <c r="C19" s="1278"/>
      <c r="D19" s="1278"/>
      <c r="E19" s="1603"/>
      <c r="F19" s="1603"/>
    </row>
    <row r="20" spans="1:6" ht="10.5" customHeight="1" thickBot="1" x14ac:dyDescent="0.3">
      <c r="A20" s="1690" t="s">
        <v>814</v>
      </c>
      <c r="B20" s="1689" t="s">
        <v>1447</v>
      </c>
      <c r="C20" s="1689" t="s">
        <v>1184</v>
      </c>
      <c r="D20" s="1689" t="s">
        <v>1083</v>
      </c>
      <c r="E20" s="1689" t="s">
        <v>820</v>
      </c>
      <c r="F20" s="1689" t="s">
        <v>819</v>
      </c>
    </row>
    <row r="21" spans="1:6" ht="10.5" customHeight="1" x14ac:dyDescent="0.25">
      <c r="A21" s="1597" t="s">
        <v>896</v>
      </c>
      <c r="B21" s="1697">
        <v>11.33</v>
      </c>
      <c r="C21" s="1697">
        <v>12.12</v>
      </c>
      <c r="D21" s="1697">
        <v>10.92</v>
      </c>
      <c r="E21" s="1697">
        <v>10.92</v>
      </c>
      <c r="F21" s="1697">
        <v>10.84</v>
      </c>
    </row>
    <row r="22" spans="1:6" ht="10.5" customHeight="1" x14ac:dyDescent="0.25">
      <c r="A22" s="1687" t="s">
        <v>895</v>
      </c>
      <c r="B22" s="1696">
        <v>2.78</v>
      </c>
      <c r="C22" s="1695">
        <v>2.94</v>
      </c>
      <c r="D22" s="1694">
        <v>2.68</v>
      </c>
      <c r="E22" s="1694">
        <v>2.74</v>
      </c>
      <c r="F22" s="1694">
        <v>2.76</v>
      </c>
    </row>
    <row r="23" spans="1:6" ht="10.5" customHeight="1" thickBot="1" x14ac:dyDescent="0.3">
      <c r="A23" s="1685" t="s">
        <v>894</v>
      </c>
      <c r="B23" s="1693">
        <v>2.27</v>
      </c>
      <c r="C23" s="1692">
        <v>2.37</v>
      </c>
      <c r="D23" s="1691">
        <v>2.42</v>
      </c>
      <c r="E23" s="1691">
        <v>2.39</v>
      </c>
      <c r="F23" s="1691">
        <v>2.38</v>
      </c>
    </row>
    <row r="24" spans="1:6" ht="10.5" customHeight="1" x14ac:dyDescent="0.25">
      <c r="A24" s="1861" t="s">
        <v>885</v>
      </c>
      <c r="B24" s="1862">
        <v>16.38</v>
      </c>
      <c r="C24" s="1863">
        <v>17.43</v>
      </c>
      <c r="D24" s="1864">
        <v>16.02</v>
      </c>
      <c r="E24" s="1864">
        <v>16.059999999999999</v>
      </c>
      <c r="F24" s="1864">
        <v>15.98</v>
      </c>
    </row>
    <row r="25" spans="1:6" ht="10.5" customHeight="1" x14ac:dyDescent="0.25">
      <c r="A25" s="1593"/>
      <c r="B25" s="1614"/>
      <c r="C25" s="1592"/>
      <c r="D25" s="1592"/>
      <c r="E25" s="1592"/>
      <c r="F25" s="1592"/>
    </row>
    <row r="26" spans="1:6" ht="10.5" customHeight="1" x14ac:dyDescent="0.25">
      <c r="A26" s="1593"/>
      <c r="B26" s="1614"/>
      <c r="C26" s="1592"/>
      <c r="D26" s="1592"/>
      <c r="E26" s="1592"/>
      <c r="F26" s="1592"/>
    </row>
    <row r="27" spans="1:6" ht="12" customHeight="1" x14ac:dyDescent="0.25">
      <c r="A27" s="2081" t="s">
        <v>893</v>
      </c>
      <c r="B27" s="2081" t="s">
        <v>62</v>
      </c>
      <c r="C27" s="2081" t="s">
        <v>62</v>
      </c>
      <c r="D27" s="2081" t="s">
        <v>62</v>
      </c>
      <c r="E27" s="1592"/>
      <c r="F27" s="1592"/>
    </row>
    <row r="28" spans="1:6" ht="12" customHeight="1" x14ac:dyDescent="0.25">
      <c r="A28" s="1278"/>
      <c r="B28" s="1278"/>
      <c r="C28" s="1278"/>
      <c r="D28" s="1278"/>
      <c r="E28" s="1592"/>
      <c r="F28" s="1592"/>
    </row>
    <row r="29" spans="1:6" ht="10.5" customHeight="1" thickBot="1" x14ac:dyDescent="0.3">
      <c r="A29" s="1690" t="s">
        <v>788</v>
      </c>
      <c r="B29" s="1689" t="s">
        <v>1447</v>
      </c>
      <c r="C29" s="1689" t="s">
        <v>1184</v>
      </c>
      <c r="D29" s="1689" t="s">
        <v>1083</v>
      </c>
      <c r="E29" s="1689" t="s">
        <v>820</v>
      </c>
      <c r="F29" s="1689" t="s">
        <v>819</v>
      </c>
    </row>
    <row r="30" spans="1:6" ht="10.5" customHeight="1" x14ac:dyDescent="0.25">
      <c r="A30" s="1597" t="s">
        <v>892</v>
      </c>
      <c r="B30" s="1688"/>
      <c r="C30" s="1688"/>
      <c r="D30" s="1688"/>
      <c r="E30" s="1688"/>
      <c r="F30" s="1688"/>
    </row>
    <row r="31" spans="1:6" ht="10.5" customHeight="1" x14ac:dyDescent="0.25">
      <c r="A31" s="1687" t="s">
        <v>891</v>
      </c>
      <c r="B31" s="1686">
        <v>272.83</v>
      </c>
      <c r="C31" s="1686">
        <v>354.39</v>
      </c>
      <c r="D31" s="1686">
        <v>340.74</v>
      </c>
      <c r="E31" s="1686">
        <v>382.2</v>
      </c>
      <c r="F31" s="1686">
        <v>301.04000000000002</v>
      </c>
    </row>
    <row r="32" spans="1:6" ht="10.5" customHeight="1" x14ac:dyDescent="0.25">
      <c r="A32" s="1687" t="s">
        <v>890</v>
      </c>
      <c r="B32" s="1686">
        <v>522.71</v>
      </c>
      <c r="C32" s="1686">
        <v>486.43</v>
      </c>
      <c r="D32" s="1686">
        <v>425.86</v>
      </c>
      <c r="E32" s="1686">
        <v>470.47</v>
      </c>
      <c r="F32" s="1686">
        <v>445.74</v>
      </c>
    </row>
    <row r="33" spans="1:6" ht="10.5" customHeight="1" x14ac:dyDescent="0.25">
      <c r="A33" s="1687" t="s">
        <v>889</v>
      </c>
      <c r="B33" s="1686">
        <v>425.23</v>
      </c>
      <c r="C33" s="1686">
        <v>489.49</v>
      </c>
      <c r="D33" s="1686">
        <v>489.19</v>
      </c>
      <c r="E33" s="1686">
        <v>488.71</v>
      </c>
      <c r="F33" s="1686">
        <v>418.41</v>
      </c>
    </row>
    <row r="34" spans="1:6" ht="10.5" customHeight="1" x14ac:dyDescent="0.25">
      <c r="A34" s="1687" t="s">
        <v>888</v>
      </c>
      <c r="B34" s="1686"/>
      <c r="C34" s="1686"/>
      <c r="D34" s="1686"/>
      <c r="E34" s="1686"/>
      <c r="F34" s="1686"/>
    </row>
    <row r="35" spans="1:6" ht="10.5" customHeight="1" x14ac:dyDescent="0.25">
      <c r="A35" s="1687" t="s">
        <v>887</v>
      </c>
      <c r="B35" s="1686">
        <v>787.63</v>
      </c>
      <c r="C35" s="1686">
        <v>759.46</v>
      </c>
      <c r="D35" s="1686">
        <v>582.54</v>
      </c>
      <c r="E35" s="1686">
        <v>549.07000000000005</v>
      </c>
      <c r="F35" s="1686">
        <v>543.79</v>
      </c>
    </row>
    <row r="36" spans="1:6" ht="10.5" customHeight="1" thickBot="1" x14ac:dyDescent="0.3">
      <c r="A36" s="1685" t="s">
        <v>886</v>
      </c>
      <c r="B36" s="1684">
        <v>513.36</v>
      </c>
      <c r="C36" s="1859">
        <v>604.08000000000004</v>
      </c>
      <c r="D36" s="1860">
        <v>573.09</v>
      </c>
      <c r="E36" s="1860">
        <v>594.39</v>
      </c>
      <c r="F36" s="1860">
        <v>546.04999999999995</v>
      </c>
    </row>
    <row r="37" spans="1:6" ht="10.5" customHeight="1" x14ac:dyDescent="0.25">
      <c r="A37" s="1861" t="s">
        <v>885</v>
      </c>
      <c r="B37" s="1865">
        <v>2521.77</v>
      </c>
      <c r="C37" s="1866">
        <v>2693.84</v>
      </c>
      <c r="D37" s="1866">
        <v>2411.4299999999998</v>
      </c>
      <c r="E37" s="1866">
        <v>2484.85</v>
      </c>
      <c r="F37" s="1866">
        <v>2255.02</v>
      </c>
    </row>
    <row r="38" spans="1:6" ht="10.5" customHeight="1" x14ac:dyDescent="0.25">
      <c r="A38" s="2079"/>
      <c r="B38" s="2079" t="s">
        <v>62</v>
      </c>
      <c r="C38" s="2079" t="s">
        <v>62</v>
      </c>
      <c r="D38" s="2079" t="s">
        <v>62</v>
      </c>
      <c r="E38" s="2079" t="s">
        <v>62</v>
      </c>
      <c r="F38" s="2079" t="s">
        <v>62</v>
      </c>
    </row>
  </sheetData>
  <mergeCells count="6">
    <mergeCell ref="A38:F38"/>
    <mergeCell ref="A1:F1"/>
    <mergeCell ref="A2:F2"/>
    <mergeCell ref="A3:F3"/>
    <mergeCell ref="A18:D18"/>
    <mergeCell ref="A27:D27"/>
  </mergeCells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ignoredErrors>
    <ignoredError sqref="B8:F9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41FED-E1BE-434C-8D9C-B00E764DDD1C}">
  <sheetPr codeName="Sheet20">
    <tabColor theme="5"/>
  </sheetPr>
  <dimension ref="F3:G3"/>
  <sheetViews>
    <sheetView view="pageLayout" topLeftCell="A40" zoomScale="80" zoomScaleNormal="100" zoomScaleSheetLayoutView="80" zoomScalePageLayoutView="80" workbookViewId="0">
      <selection activeCell="B19" sqref="B19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7" ht="35.4" x14ac:dyDescent="0.6">
      <c r="F3" s="33"/>
      <c r="G3" s="3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A61E4-677C-49CC-84E6-DE2ACD08BBE4}">
  <dimension ref="A1:J66"/>
  <sheetViews>
    <sheetView view="pageLayout" topLeftCell="A64" zoomScaleNormal="100" workbookViewId="0">
      <selection activeCell="D70" sqref="D70"/>
    </sheetView>
  </sheetViews>
  <sheetFormatPr defaultColWidth="8.88671875" defaultRowHeight="13.2" x14ac:dyDescent="0.25"/>
  <cols>
    <col min="1" max="1" width="36.5546875" style="260" customWidth="1"/>
    <col min="2" max="6" width="6.109375" style="260" customWidth="1"/>
    <col min="7" max="10" width="7.88671875" style="260" customWidth="1"/>
    <col min="11" max="16384" width="8.88671875" style="260"/>
  </cols>
  <sheetData>
    <row r="1" spans="1:10" ht="12.75" customHeight="1" x14ac:dyDescent="0.25">
      <c r="A1" s="2081" t="s">
        <v>1492</v>
      </c>
      <c r="B1" s="2081" t="s">
        <v>62</v>
      </c>
      <c r="C1" s="2081" t="s">
        <v>62</v>
      </c>
      <c r="D1" s="2081" t="s">
        <v>62</v>
      </c>
      <c r="E1" s="1603"/>
      <c r="F1" s="1602"/>
      <c r="G1" s="2102" t="s">
        <v>840</v>
      </c>
      <c r="H1" s="2103" t="s">
        <v>62</v>
      </c>
      <c r="I1" s="2093" t="s">
        <v>874</v>
      </c>
      <c r="J1" s="2103" t="s">
        <v>62</v>
      </c>
    </row>
    <row r="2" spans="1:10" ht="10.5" customHeight="1" x14ac:dyDescent="0.25">
      <c r="A2" s="738"/>
      <c r="B2" s="738"/>
      <c r="C2" s="738"/>
      <c r="D2" s="738"/>
      <c r="E2" s="738"/>
      <c r="F2" s="737"/>
      <c r="G2" s="1739"/>
      <c r="H2" s="1738"/>
      <c r="I2" s="2089"/>
      <c r="J2" s="2105" t="s">
        <v>62</v>
      </c>
    </row>
    <row r="3" spans="1:10" ht="10.5" customHeight="1" thickBot="1" x14ac:dyDescent="0.3">
      <c r="A3" s="1714" t="s">
        <v>788</v>
      </c>
      <c r="B3" s="1713" t="s">
        <v>1447</v>
      </c>
      <c r="C3" s="1713" t="s">
        <v>1184</v>
      </c>
      <c r="D3" s="1713" t="s">
        <v>1083</v>
      </c>
      <c r="E3" s="1713" t="s">
        <v>820</v>
      </c>
      <c r="F3" s="736" t="s">
        <v>819</v>
      </c>
      <c r="G3" s="1712" t="s">
        <v>1446</v>
      </c>
      <c r="H3" s="1711" t="s">
        <v>1445</v>
      </c>
      <c r="I3" s="735" t="s">
        <v>1446</v>
      </c>
      <c r="J3" s="1711" t="s">
        <v>1445</v>
      </c>
    </row>
    <row r="4" spans="1:10" ht="10.5" customHeight="1" x14ac:dyDescent="0.25">
      <c r="A4" s="734" t="s">
        <v>839</v>
      </c>
      <c r="B4" s="743">
        <v>217</v>
      </c>
      <c r="C4" s="1717">
        <v>218</v>
      </c>
      <c r="D4" s="1717">
        <v>212</v>
      </c>
      <c r="E4" s="1717">
        <v>208</v>
      </c>
      <c r="F4" s="1761">
        <v>214</v>
      </c>
      <c r="G4" s="1846" t="s">
        <v>907</v>
      </c>
      <c r="H4" s="1847" t="s">
        <v>904</v>
      </c>
      <c r="I4" s="1846" t="s">
        <v>900</v>
      </c>
      <c r="J4" s="1847" t="s">
        <v>907</v>
      </c>
    </row>
    <row r="5" spans="1:10" ht="10.5" customHeight="1" x14ac:dyDescent="0.25">
      <c r="A5" s="727" t="s">
        <v>838</v>
      </c>
      <c r="B5" s="740">
        <v>121</v>
      </c>
      <c r="C5" s="1607">
        <v>100</v>
      </c>
      <c r="D5" s="1607">
        <v>104</v>
      </c>
      <c r="E5" s="1607">
        <v>126</v>
      </c>
      <c r="F5" s="1606">
        <v>104</v>
      </c>
      <c r="G5" s="1868" t="s">
        <v>1089</v>
      </c>
      <c r="H5" s="1869" t="s">
        <v>1098</v>
      </c>
      <c r="I5" s="1877" t="s">
        <v>1093</v>
      </c>
      <c r="J5" s="1869" t="s">
        <v>1188</v>
      </c>
    </row>
    <row r="6" spans="1:10" ht="10.5" customHeight="1" x14ac:dyDescent="0.25">
      <c r="A6" s="727" t="s">
        <v>837</v>
      </c>
      <c r="B6" s="740">
        <v>67</v>
      </c>
      <c r="C6" s="1607">
        <v>96</v>
      </c>
      <c r="D6" s="1607">
        <v>81</v>
      </c>
      <c r="E6" s="1607">
        <v>57</v>
      </c>
      <c r="F6" s="1606">
        <v>77</v>
      </c>
      <c r="G6" s="1868" t="s">
        <v>905</v>
      </c>
      <c r="H6" s="1869" t="s">
        <v>1461</v>
      </c>
      <c r="I6" s="1877" t="s">
        <v>1101</v>
      </c>
      <c r="J6" s="1869" t="s">
        <v>1461</v>
      </c>
    </row>
    <row r="7" spans="1:10" ht="10.5" customHeight="1" x14ac:dyDescent="0.25">
      <c r="A7" s="727" t="s">
        <v>836</v>
      </c>
      <c r="B7" s="740" t="s">
        <v>269</v>
      </c>
      <c r="C7" s="1607" t="s">
        <v>269</v>
      </c>
      <c r="D7" s="1607" t="s">
        <v>269</v>
      </c>
      <c r="E7" s="1607">
        <v>1</v>
      </c>
      <c r="F7" s="1606" t="s">
        <v>269</v>
      </c>
      <c r="G7" s="1868" t="s">
        <v>1515</v>
      </c>
      <c r="H7" s="1869" t="s">
        <v>1515</v>
      </c>
      <c r="I7" s="1877" t="s">
        <v>1515</v>
      </c>
      <c r="J7" s="1878" t="s">
        <v>1515</v>
      </c>
    </row>
    <row r="8" spans="1:10" ht="10.5" customHeight="1" x14ac:dyDescent="0.25">
      <c r="A8" s="1588" t="s">
        <v>835</v>
      </c>
      <c r="B8" s="1737">
        <v>405</v>
      </c>
      <c r="C8" s="1617">
        <v>414</v>
      </c>
      <c r="D8" s="1617">
        <v>397</v>
      </c>
      <c r="E8" s="1617">
        <v>392</v>
      </c>
      <c r="F8" s="532">
        <v>395</v>
      </c>
      <c r="G8" s="1873" t="s">
        <v>910</v>
      </c>
      <c r="H8" s="1874" t="s">
        <v>906</v>
      </c>
      <c r="I8" s="1879" t="s">
        <v>1081</v>
      </c>
      <c r="J8" s="1874" t="s">
        <v>911</v>
      </c>
    </row>
    <row r="9" spans="1:10" ht="10.5" customHeight="1" x14ac:dyDescent="0.25">
      <c r="A9" s="1588" t="s">
        <v>834</v>
      </c>
      <c r="B9" s="1737">
        <v>-268</v>
      </c>
      <c r="C9" s="1617">
        <v>-196</v>
      </c>
      <c r="D9" s="1617">
        <v>-204</v>
      </c>
      <c r="E9" s="1617">
        <v>-229</v>
      </c>
      <c r="F9" s="532">
        <v>-302</v>
      </c>
      <c r="G9" s="1873" t="s">
        <v>898</v>
      </c>
      <c r="H9" s="1874" t="s">
        <v>1460</v>
      </c>
      <c r="I9" s="1879" t="s">
        <v>909</v>
      </c>
      <c r="J9" s="1874" t="s">
        <v>1099</v>
      </c>
    </row>
    <row r="10" spans="1:10" ht="10.5" customHeight="1" x14ac:dyDescent="0.25">
      <c r="A10" s="1588" t="s">
        <v>833</v>
      </c>
      <c r="B10" s="1737">
        <v>137</v>
      </c>
      <c r="C10" s="1617">
        <v>218</v>
      </c>
      <c r="D10" s="1617">
        <v>193</v>
      </c>
      <c r="E10" s="1617">
        <v>163</v>
      </c>
      <c r="F10" s="532">
        <v>93</v>
      </c>
      <c r="G10" s="1873" t="s">
        <v>1459</v>
      </c>
      <c r="H10" s="1874" t="s">
        <v>1456</v>
      </c>
      <c r="I10" s="1879" t="s">
        <v>1458</v>
      </c>
      <c r="J10" s="1874" t="s">
        <v>1457</v>
      </c>
    </row>
    <row r="11" spans="1:10" ht="10.5" customHeight="1" x14ac:dyDescent="0.25">
      <c r="A11" s="727" t="s">
        <v>832</v>
      </c>
      <c r="B11" s="740">
        <v>-52</v>
      </c>
      <c r="C11" s="1607">
        <v>-45</v>
      </c>
      <c r="D11" s="1607">
        <v>-237</v>
      </c>
      <c r="E11" s="1607">
        <v>-12</v>
      </c>
      <c r="F11" s="1606">
        <v>44</v>
      </c>
      <c r="G11" s="1868" t="s">
        <v>1515</v>
      </c>
      <c r="H11" s="1869" t="s">
        <v>1515</v>
      </c>
      <c r="I11" s="1877" t="s">
        <v>1515</v>
      </c>
      <c r="J11" s="1869" t="s">
        <v>1515</v>
      </c>
    </row>
    <row r="12" spans="1:10" ht="10.5" customHeight="1" x14ac:dyDescent="0.25">
      <c r="A12" s="1588" t="s">
        <v>831</v>
      </c>
      <c r="B12" s="1737">
        <v>85</v>
      </c>
      <c r="C12" s="1617">
        <v>173</v>
      </c>
      <c r="D12" s="1617">
        <v>-44</v>
      </c>
      <c r="E12" s="1617">
        <v>151</v>
      </c>
      <c r="F12" s="532">
        <v>137</v>
      </c>
      <c r="G12" s="1873" t="s">
        <v>1186</v>
      </c>
      <c r="H12" s="1874" t="s">
        <v>1455</v>
      </c>
      <c r="I12" s="1879" t="s">
        <v>1456</v>
      </c>
      <c r="J12" s="1874" t="s">
        <v>1455</v>
      </c>
    </row>
    <row r="13" spans="1:10" ht="10.5" customHeight="1" x14ac:dyDescent="0.25">
      <c r="A13" s="1593"/>
      <c r="B13" s="1593"/>
      <c r="C13" s="1614"/>
      <c r="D13" s="1614"/>
      <c r="E13" s="1614"/>
      <c r="F13" s="1613"/>
      <c r="G13" s="1875"/>
      <c r="H13" s="1876"/>
      <c r="I13" s="1736"/>
      <c r="J13" s="1735"/>
    </row>
    <row r="14" spans="1:10" ht="10.5" customHeight="1" x14ac:dyDescent="0.25">
      <c r="A14" s="727" t="s">
        <v>830</v>
      </c>
      <c r="B14" s="740">
        <v>66</v>
      </c>
      <c r="C14" s="1607">
        <v>47</v>
      </c>
      <c r="D14" s="1607">
        <v>51</v>
      </c>
      <c r="E14" s="1607">
        <v>58</v>
      </c>
      <c r="F14" s="1606">
        <v>76</v>
      </c>
      <c r="G14" s="1868"/>
      <c r="H14" s="1869"/>
      <c r="I14" s="729"/>
      <c r="J14" s="1705"/>
    </row>
    <row r="15" spans="1:10" ht="10.5" customHeight="1" x14ac:dyDescent="0.25">
      <c r="A15" s="727" t="s">
        <v>1185</v>
      </c>
      <c r="B15" s="740">
        <v>52</v>
      </c>
      <c r="C15" s="1607">
        <v>52</v>
      </c>
      <c r="D15" s="1607">
        <v>56</v>
      </c>
      <c r="E15" s="1607">
        <v>63</v>
      </c>
      <c r="F15" s="1606">
        <v>63</v>
      </c>
      <c r="G15" s="1868"/>
      <c r="H15" s="1869"/>
      <c r="I15" s="729"/>
      <c r="J15" s="1705"/>
    </row>
    <row r="16" spans="1:10" ht="10.5" customHeight="1" x14ac:dyDescent="0.25">
      <c r="A16" s="727" t="s">
        <v>877</v>
      </c>
      <c r="B16" s="740">
        <v>3.4</v>
      </c>
      <c r="C16" s="1607">
        <v>6.8</v>
      </c>
      <c r="D16" s="1607">
        <v>-1.7</v>
      </c>
      <c r="E16" s="1607">
        <v>5.7</v>
      </c>
      <c r="F16" s="1606">
        <v>5.2</v>
      </c>
      <c r="G16" s="1868"/>
      <c r="H16" s="1869"/>
      <c r="I16" s="1734"/>
      <c r="J16" s="1733"/>
    </row>
    <row r="17" spans="1:10" ht="10.5" customHeight="1" x14ac:dyDescent="0.25">
      <c r="A17" s="727" t="s">
        <v>1217</v>
      </c>
      <c r="B17" s="740">
        <v>5.8</v>
      </c>
      <c r="C17" s="1607">
        <v>6.1</v>
      </c>
      <c r="D17" s="1607">
        <v>-2.2999999999999998</v>
      </c>
      <c r="E17" s="1607">
        <v>5</v>
      </c>
      <c r="F17" s="1606">
        <v>7.2</v>
      </c>
      <c r="G17" s="1868"/>
      <c r="H17" s="1869"/>
      <c r="I17" s="1734"/>
      <c r="J17" s="1733"/>
    </row>
    <row r="18" spans="1:10" ht="10.5" customHeight="1" x14ac:dyDescent="0.25">
      <c r="A18" s="727" t="s">
        <v>876</v>
      </c>
      <c r="B18" s="740">
        <v>7809</v>
      </c>
      <c r="C18" s="1607">
        <v>7418</v>
      </c>
      <c r="D18" s="1607">
        <v>7852</v>
      </c>
      <c r="E18" s="1607">
        <v>8082</v>
      </c>
      <c r="F18" s="1606">
        <v>8309</v>
      </c>
      <c r="G18" s="1868" t="s">
        <v>901</v>
      </c>
      <c r="H18" s="1869" t="s">
        <v>1081</v>
      </c>
      <c r="I18" s="729"/>
      <c r="J18" s="1705"/>
    </row>
    <row r="19" spans="1:10" ht="10.5" customHeight="1" x14ac:dyDescent="0.25">
      <c r="A19" s="1610" t="s">
        <v>827</v>
      </c>
      <c r="B19" s="740">
        <v>46897</v>
      </c>
      <c r="C19" s="1607">
        <v>44110</v>
      </c>
      <c r="D19" s="1607">
        <v>47454</v>
      </c>
      <c r="E19" s="1607">
        <v>48117</v>
      </c>
      <c r="F19" s="1606">
        <v>49803</v>
      </c>
      <c r="G19" s="1868" t="s">
        <v>901</v>
      </c>
      <c r="H19" s="1869" t="s">
        <v>912</v>
      </c>
      <c r="I19" s="729"/>
      <c r="J19" s="1705"/>
    </row>
    <row r="20" spans="1:10" ht="10.5" customHeight="1" thickBot="1" x14ac:dyDescent="0.3">
      <c r="A20" s="727" t="s">
        <v>826</v>
      </c>
      <c r="B20" s="740">
        <v>1677</v>
      </c>
      <c r="C20" s="1607">
        <v>1711</v>
      </c>
      <c r="D20" s="1607">
        <v>1833</v>
      </c>
      <c r="E20" s="1607">
        <v>1856</v>
      </c>
      <c r="F20" s="1606">
        <v>1901</v>
      </c>
      <c r="G20" s="1870" t="s">
        <v>1100</v>
      </c>
      <c r="H20" s="1871" t="s">
        <v>906</v>
      </c>
      <c r="I20" s="1732"/>
      <c r="J20" s="1731"/>
    </row>
    <row r="21" spans="1:10" ht="12.75" customHeight="1" x14ac:dyDescent="0.25">
      <c r="A21" s="1730" t="s">
        <v>1216</v>
      </c>
      <c r="B21" s="727"/>
      <c r="C21" s="740"/>
      <c r="D21" s="740"/>
      <c r="E21" s="740"/>
      <c r="F21" s="740"/>
      <c r="G21" s="1729"/>
      <c r="H21" s="1729"/>
      <c r="I21" s="1728"/>
      <c r="J21" s="1728"/>
    </row>
    <row r="22" spans="1:10" ht="10.5" customHeight="1" thickBot="1" x14ac:dyDescent="0.3">
      <c r="A22" s="727"/>
      <c r="B22" s="727"/>
      <c r="C22" s="740"/>
      <c r="D22" s="740"/>
      <c r="E22" s="740"/>
      <c r="F22" s="740"/>
      <c r="G22" s="1727"/>
      <c r="H22" s="1727"/>
      <c r="I22" s="1726"/>
      <c r="J22" s="1726"/>
    </row>
    <row r="23" spans="1:10" ht="15" customHeight="1" x14ac:dyDescent="0.25">
      <c r="A23" s="1603" t="s">
        <v>1215</v>
      </c>
      <c r="B23" s="1603"/>
      <c r="C23" s="1603"/>
      <c r="D23" s="1603"/>
      <c r="E23" s="1603"/>
      <c r="F23" s="1602"/>
      <c r="G23" s="2102" t="s">
        <v>840</v>
      </c>
      <c r="H23" s="2103" t="s">
        <v>62</v>
      </c>
      <c r="I23" s="2093" t="s">
        <v>874</v>
      </c>
      <c r="J23" s="2103" t="s">
        <v>62</v>
      </c>
    </row>
    <row r="24" spans="1:10" ht="10.5" customHeight="1" thickBot="1" x14ac:dyDescent="0.3">
      <c r="A24" s="1714" t="s">
        <v>814</v>
      </c>
      <c r="B24" s="1713" t="s">
        <v>1447</v>
      </c>
      <c r="C24" s="1713" t="s">
        <v>1184</v>
      </c>
      <c r="D24" s="1713" t="s">
        <v>1083</v>
      </c>
      <c r="E24" s="1713" t="s">
        <v>820</v>
      </c>
      <c r="F24" s="736" t="s">
        <v>819</v>
      </c>
      <c r="G24" s="1712" t="s">
        <v>1446</v>
      </c>
      <c r="H24" s="1711" t="s">
        <v>1445</v>
      </c>
      <c r="I24" s="1712" t="s">
        <v>1446</v>
      </c>
      <c r="J24" s="1711" t="s">
        <v>1445</v>
      </c>
    </row>
    <row r="25" spans="1:10" ht="10.5" customHeight="1" x14ac:dyDescent="0.25">
      <c r="A25" s="1708" t="s">
        <v>915</v>
      </c>
      <c r="B25" s="733">
        <v>82.8</v>
      </c>
      <c r="C25" s="1707">
        <v>72.699999999999989</v>
      </c>
      <c r="D25" s="1707">
        <v>82.1</v>
      </c>
      <c r="E25" s="1707">
        <v>77.099999999999994</v>
      </c>
      <c r="F25" s="1867">
        <v>79</v>
      </c>
      <c r="G25" s="1846" t="s">
        <v>1081</v>
      </c>
      <c r="H25" s="1847" t="s">
        <v>1091</v>
      </c>
      <c r="I25" s="1846">
        <v>0.06</v>
      </c>
      <c r="J25" s="1847">
        <v>0.15</v>
      </c>
    </row>
    <row r="26" spans="1:10" ht="10.5" customHeight="1" thickBot="1" x14ac:dyDescent="0.3">
      <c r="A26" s="1655" t="s">
        <v>914</v>
      </c>
      <c r="B26" s="726">
        <v>48.3</v>
      </c>
      <c r="C26" s="1654">
        <v>39.6</v>
      </c>
      <c r="D26" s="1654">
        <v>42.3</v>
      </c>
      <c r="E26" s="1654">
        <v>46.8</v>
      </c>
      <c r="F26" s="1838">
        <v>50.6</v>
      </c>
      <c r="G26" s="1872" t="s">
        <v>908</v>
      </c>
      <c r="H26" s="1871" t="s">
        <v>1189</v>
      </c>
      <c r="I26" s="1872">
        <v>0.01</v>
      </c>
      <c r="J26" s="1871">
        <v>0.26</v>
      </c>
    </row>
    <row r="27" spans="1:10" ht="10.5" customHeight="1" x14ac:dyDescent="0.25">
      <c r="A27" s="1655"/>
      <c r="B27" s="1607"/>
      <c r="C27" s="726"/>
      <c r="D27" s="726"/>
      <c r="E27" s="726"/>
      <c r="F27" s="726"/>
      <c r="G27" s="1725"/>
      <c r="H27" s="1725"/>
      <c r="I27" s="1724"/>
      <c r="J27" s="1724"/>
    </row>
    <row r="28" spans="1:10" ht="10.5" customHeight="1" thickBot="1" x14ac:dyDescent="0.3">
      <c r="A28" s="1722"/>
      <c r="B28" s="1722"/>
      <c r="C28" s="1722"/>
      <c r="D28" s="1722"/>
      <c r="E28" s="1722"/>
      <c r="F28" s="1722"/>
      <c r="G28" s="1723"/>
      <c r="H28" s="1723"/>
      <c r="I28" s="1722"/>
      <c r="J28" s="1722"/>
    </row>
    <row r="29" spans="1:10" ht="15" customHeight="1" x14ac:dyDescent="0.25">
      <c r="A29" s="2081" t="s">
        <v>1214</v>
      </c>
      <c r="B29" s="2081" t="s">
        <v>62</v>
      </c>
      <c r="C29" s="2081" t="s">
        <v>62</v>
      </c>
      <c r="D29" s="1603"/>
      <c r="E29" s="1603"/>
      <c r="F29" s="1602"/>
      <c r="G29" s="2102" t="s">
        <v>840</v>
      </c>
      <c r="H29" s="2103" t="s">
        <v>62</v>
      </c>
      <c r="I29" s="2104"/>
      <c r="J29" s="2081" t="s">
        <v>62</v>
      </c>
    </row>
    <row r="30" spans="1:10" ht="7.5" customHeight="1" x14ac:dyDescent="0.25">
      <c r="A30" s="1278"/>
      <c r="B30" s="1278"/>
      <c r="C30" s="1278"/>
      <c r="D30" s="1603"/>
      <c r="E30" s="1603"/>
      <c r="F30" s="1602"/>
      <c r="G30" s="1716"/>
      <c r="H30" s="1705"/>
      <c r="I30" s="1721"/>
      <c r="J30" s="1278"/>
    </row>
    <row r="31" spans="1:10" ht="10.5" customHeight="1" thickBot="1" x14ac:dyDescent="0.3">
      <c r="A31" s="1714" t="s">
        <v>788</v>
      </c>
      <c r="B31" s="1713" t="s">
        <v>1447</v>
      </c>
      <c r="C31" s="1713" t="s">
        <v>1184</v>
      </c>
      <c r="D31" s="1713" t="s">
        <v>1083</v>
      </c>
      <c r="E31" s="1713" t="s">
        <v>820</v>
      </c>
      <c r="F31" s="736" t="s">
        <v>819</v>
      </c>
      <c r="G31" s="1712" t="s">
        <v>1446</v>
      </c>
      <c r="H31" s="1711" t="s">
        <v>1445</v>
      </c>
      <c r="I31" s="1721"/>
      <c r="J31" s="1709"/>
    </row>
    <row r="32" spans="1:10" ht="10.5" customHeight="1" x14ac:dyDescent="0.25">
      <c r="A32" s="1708" t="s">
        <v>824</v>
      </c>
      <c r="B32" s="1717">
        <v>36</v>
      </c>
      <c r="C32" s="1717">
        <v>37</v>
      </c>
      <c r="D32" s="1717">
        <v>35</v>
      </c>
      <c r="E32" s="1717">
        <v>35</v>
      </c>
      <c r="F32" s="1761">
        <v>35</v>
      </c>
      <c r="G32" s="1846" t="s">
        <v>910</v>
      </c>
      <c r="H32" s="1847" t="s">
        <v>913</v>
      </c>
      <c r="I32" s="1721"/>
      <c r="J32" s="1704"/>
    </row>
    <row r="33" spans="1:10" ht="10.5" customHeight="1" x14ac:dyDescent="0.25">
      <c r="A33" s="1655" t="s">
        <v>818</v>
      </c>
      <c r="B33" s="1607">
        <v>33</v>
      </c>
      <c r="C33" s="1607">
        <v>32</v>
      </c>
      <c r="D33" s="1607">
        <v>31</v>
      </c>
      <c r="E33" s="1607">
        <v>30</v>
      </c>
      <c r="F33" s="1606">
        <v>31</v>
      </c>
      <c r="G33" s="1868" t="s">
        <v>912</v>
      </c>
      <c r="H33" s="1869" t="s">
        <v>910</v>
      </c>
      <c r="I33" s="1721"/>
      <c r="J33" s="1704"/>
    </row>
    <row r="34" spans="1:10" ht="10.5" customHeight="1" x14ac:dyDescent="0.25">
      <c r="A34" s="1655" t="s">
        <v>817</v>
      </c>
      <c r="B34" s="1607">
        <v>78</v>
      </c>
      <c r="C34" s="1607">
        <v>83</v>
      </c>
      <c r="D34" s="1607">
        <v>83</v>
      </c>
      <c r="E34" s="1607">
        <v>82</v>
      </c>
      <c r="F34" s="1606">
        <v>83</v>
      </c>
      <c r="G34" s="1868" t="s">
        <v>901</v>
      </c>
      <c r="H34" s="1869" t="s">
        <v>901</v>
      </c>
      <c r="I34" s="1721"/>
      <c r="J34" s="1704"/>
    </row>
    <row r="35" spans="1:10" ht="10.5" customHeight="1" x14ac:dyDescent="0.25">
      <c r="A35" s="1655" t="s">
        <v>816</v>
      </c>
      <c r="B35" s="1607">
        <v>58</v>
      </c>
      <c r="C35" s="1607">
        <v>60</v>
      </c>
      <c r="D35" s="1607">
        <v>58</v>
      </c>
      <c r="E35" s="1607">
        <v>56</v>
      </c>
      <c r="F35" s="1606">
        <v>60</v>
      </c>
      <c r="G35" s="1868" t="s">
        <v>913</v>
      </c>
      <c r="H35" s="1869" t="s">
        <v>913</v>
      </c>
      <c r="I35" s="1721"/>
      <c r="J35" s="1704"/>
    </row>
    <row r="36" spans="1:10" ht="10.5" customHeight="1" thickBot="1" x14ac:dyDescent="0.3">
      <c r="A36" s="1655" t="s">
        <v>278</v>
      </c>
      <c r="B36" s="1607">
        <v>12</v>
      </c>
      <c r="C36" s="1607">
        <v>6</v>
      </c>
      <c r="D36" s="1607">
        <v>5</v>
      </c>
      <c r="E36" s="1607">
        <v>5</v>
      </c>
      <c r="F36" s="1606">
        <v>5</v>
      </c>
      <c r="G36" s="1992" t="s">
        <v>1515</v>
      </c>
      <c r="H36" s="1993" t="s">
        <v>1515</v>
      </c>
      <c r="I36" s="1701"/>
      <c r="J36" s="1700"/>
    </row>
    <row r="37" spans="1:10" ht="9.75" customHeight="1" x14ac:dyDescent="0.3">
      <c r="A37" s="727"/>
      <c r="B37" s="1720"/>
      <c r="C37" s="1719"/>
      <c r="D37" s="1719"/>
      <c r="E37" s="1718"/>
      <c r="F37" s="1718"/>
      <c r="G37" s="607"/>
      <c r="H37" s="607"/>
      <c r="I37" s="528"/>
      <c r="J37" s="528"/>
    </row>
    <row r="38" spans="1:10" ht="9.75" customHeight="1" thickBot="1" x14ac:dyDescent="0.35">
      <c r="A38" s="1593"/>
      <c r="B38" s="1614"/>
      <c r="C38" s="1698"/>
      <c r="D38" s="1698"/>
      <c r="E38" s="1698"/>
      <c r="F38" s="1698"/>
      <c r="G38" s="606"/>
      <c r="H38" s="606"/>
      <c r="I38" s="528"/>
      <c r="J38" s="528"/>
    </row>
    <row r="39" spans="1:10" ht="15" customHeight="1" x14ac:dyDescent="0.25">
      <c r="A39" s="2081" t="s">
        <v>1213</v>
      </c>
      <c r="B39" s="2081" t="s">
        <v>62</v>
      </c>
      <c r="C39" s="2081" t="s">
        <v>62</v>
      </c>
      <c r="D39" s="1603"/>
      <c r="E39" s="1603"/>
      <c r="F39" s="1602"/>
      <c r="G39" s="2102" t="s">
        <v>840</v>
      </c>
      <c r="H39" s="2103" t="s">
        <v>62</v>
      </c>
      <c r="I39" s="2104"/>
      <c r="J39" s="2081" t="s">
        <v>62</v>
      </c>
    </row>
    <row r="40" spans="1:10" ht="9" customHeight="1" x14ac:dyDescent="0.25">
      <c r="A40" s="1278"/>
      <c r="B40" s="1278"/>
      <c r="C40" s="1278"/>
      <c r="D40" s="1603"/>
      <c r="E40" s="1603"/>
      <c r="F40" s="1602"/>
      <c r="G40" s="1716"/>
      <c r="H40" s="1705"/>
      <c r="I40" s="1715"/>
      <c r="J40" s="1278"/>
    </row>
    <row r="41" spans="1:10" ht="15.75" customHeight="1" thickBot="1" x14ac:dyDescent="0.3">
      <c r="A41" s="1714" t="s">
        <v>788</v>
      </c>
      <c r="B41" s="1713" t="s">
        <v>1447</v>
      </c>
      <c r="C41" s="1713" t="s">
        <v>1184</v>
      </c>
      <c r="D41" s="1713" t="s">
        <v>1083</v>
      </c>
      <c r="E41" s="1713" t="s">
        <v>820</v>
      </c>
      <c r="F41" s="736" t="s">
        <v>819</v>
      </c>
      <c r="G41" s="1712" t="s">
        <v>1446</v>
      </c>
      <c r="H41" s="1711" t="s">
        <v>1445</v>
      </c>
      <c r="I41" s="1710"/>
      <c r="J41" s="1709"/>
    </row>
    <row r="42" spans="1:10" ht="10.5" customHeight="1" x14ac:dyDescent="0.25">
      <c r="A42" s="1708" t="s">
        <v>824</v>
      </c>
      <c r="B42" s="1717">
        <v>4</v>
      </c>
      <c r="C42" s="1717">
        <v>14</v>
      </c>
      <c r="D42" s="1717">
        <v>-58</v>
      </c>
      <c r="E42" s="1717">
        <v>-29</v>
      </c>
      <c r="F42" s="1761">
        <v>10</v>
      </c>
      <c r="G42" s="731" t="s">
        <v>1515</v>
      </c>
      <c r="H42" s="730" t="s">
        <v>1515</v>
      </c>
      <c r="I42" s="729"/>
      <c r="J42" s="1704"/>
    </row>
    <row r="43" spans="1:10" ht="10.5" customHeight="1" x14ac:dyDescent="0.25">
      <c r="A43" s="1655" t="s">
        <v>818</v>
      </c>
      <c r="B43" s="1607">
        <v>-4</v>
      </c>
      <c r="C43" s="1607">
        <v>-14</v>
      </c>
      <c r="D43" s="1607">
        <v>-2</v>
      </c>
      <c r="E43" s="1607">
        <v>-1</v>
      </c>
      <c r="F43" s="1606" t="s">
        <v>269</v>
      </c>
      <c r="G43" s="1706" t="s">
        <v>1515</v>
      </c>
      <c r="H43" s="1705" t="s">
        <v>1515</v>
      </c>
      <c r="I43" s="729"/>
      <c r="J43" s="1704"/>
    </row>
    <row r="44" spans="1:10" ht="10.5" customHeight="1" x14ac:dyDescent="0.25">
      <c r="A44" s="1655" t="s">
        <v>817</v>
      </c>
      <c r="B44" s="1607">
        <v>-58</v>
      </c>
      <c r="C44" s="1607">
        <v>-24</v>
      </c>
      <c r="D44" s="1607">
        <v>-151</v>
      </c>
      <c r="E44" s="1607">
        <v>20</v>
      </c>
      <c r="F44" s="1606">
        <v>8</v>
      </c>
      <c r="G44" s="1706" t="s">
        <v>1515</v>
      </c>
      <c r="H44" s="1705" t="s">
        <v>1515</v>
      </c>
      <c r="I44" s="729"/>
      <c r="J44" s="1704"/>
    </row>
    <row r="45" spans="1:10" ht="10.5" customHeight="1" x14ac:dyDescent="0.25">
      <c r="A45" s="1655" t="s">
        <v>816</v>
      </c>
      <c r="B45" s="1607">
        <v>2</v>
      </c>
      <c r="C45" s="1607">
        <v>-30</v>
      </c>
      <c r="D45" s="1607">
        <v>-19</v>
      </c>
      <c r="E45" s="1607">
        <v>-32</v>
      </c>
      <c r="F45" s="1606">
        <v>-2</v>
      </c>
      <c r="G45" s="1706" t="s">
        <v>1515</v>
      </c>
      <c r="H45" s="1705" t="s">
        <v>1515</v>
      </c>
      <c r="I45" s="729"/>
      <c r="J45" s="1704"/>
    </row>
    <row r="46" spans="1:10" ht="10.5" customHeight="1" thickBot="1" x14ac:dyDescent="0.3">
      <c r="A46" s="1655" t="s">
        <v>278</v>
      </c>
      <c r="B46" s="1607">
        <v>4</v>
      </c>
      <c r="C46" s="1607">
        <v>9</v>
      </c>
      <c r="D46" s="1607">
        <v>-7</v>
      </c>
      <c r="E46" s="1607">
        <v>30</v>
      </c>
      <c r="F46" s="1606">
        <v>28</v>
      </c>
      <c r="G46" s="1703" t="s">
        <v>1515</v>
      </c>
      <c r="H46" s="1702" t="s">
        <v>1515</v>
      </c>
      <c r="I46" s="1701"/>
      <c r="J46" s="1700"/>
    </row>
    <row r="47" spans="1:10" ht="9.75" customHeight="1" x14ac:dyDescent="0.3">
      <c r="A47" s="528"/>
      <c r="B47" s="528"/>
      <c r="C47" s="528"/>
      <c r="D47" s="528"/>
      <c r="E47" s="528"/>
      <c r="F47" s="528"/>
      <c r="G47" s="607"/>
      <c r="H47" s="607"/>
      <c r="I47" s="528"/>
      <c r="J47" s="528"/>
    </row>
    <row r="48" spans="1:10" ht="9.75" customHeight="1" thickBot="1" x14ac:dyDescent="0.35">
      <c r="A48" s="528"/>
      <c r="B48" s="528"/>
      <c r="C48" s="528"/>
      <c r="D48" s="528"/>
      <c r="E48" s="528"/>
      <c r="F48" s="528"/>
      <c r="G48" s="606"/>
      <c r="H48" s="606"/>
      <c r="I48" s="528"/>
      <c r="J48" s="528"/>
    </row>
    <row r="49" spans="1:10" ht="15" customHeight="1" x14ac:dyDescent="0.25">
      <c r="A49" s="2081" t="s">
        <v>1212</v>
      </c>
      <c r="B49" s="2081" t="s">
        <v>62</v>
      </c>
      <c r="C49" s="2081" t="s">
        <v>62</v>
      </c>
      <c r="D49" s="1603"/>
      <c r="E49" s="1603"/>
      <c r="F49" s="1602"/>
      <c r="G49" s="2102" t="s">
        <v>840</v>
      </c>
      <c r="H49" s="2103" t="s">
        <v>62</v>
      </c>
      <c r="I49" s="2104"/>
      <c r="J49" s="2081" t="s">
        <v>62</v>
      </c>
    </row>
    <row r="50" spans="1:10" ht="9.75" customHeight="1" x14ac:dyDescent="0.25">
      <c r="A50" s="1278"/>
      <c r="B50" s="1278"/>
      <c r="C50" s="1278"/>
      <c r="D50" s="1603"/>
      <c r="E50" s="1603"/>
      <c r="F50" s="1602"/>
      <c r="G50" s="1716"/>
      <c r="H50" s="1705"/>
      <c r="I50" s="1715"/>
      <c r="J50" s="1278"/>
    </row>
    <row r="51" spans="1:10" ht="15.75" customHeight="1" thickBot="1" x14ac:dyDescent="0.3">
      <c r="A51" s="1714" t="s">
        <v>814</v>
      </c>
      <c r="B51" s="1713" t="s">
        <v>1447</v>
      </c>
      <c r="C51" s="1713" t="s">
        <v>1184</v>
      </c>
      <c r="D51" s="1713" t="s">
        <v>1083</v>
      </c>
      <c r="E51" s="1713" t="s">
        <v>820</v>
      </c>
      <c r="F51" s="736" t="s">
        <v>819</v>
      </c>
      <c r="G51" s="1712" t="s">
        <v>1446</v>
      </c>
      <c r="H51" s="1711" t="s">
        <v>1445</v>
      </c>
      <c r="I51" s="1710"/>
      <c r="J51" s="1709"/>
    </row>
    <row r="52" spans="1:10" ht="10.5" customHeight="1" x14ac:dyDescent="0.25">
      <c r="A52" s="1708" t="s">
        <v>824</v>
      </c>
      <c r="B52" s="1707">
        <v>10</v>
      </c>
      <c r="C52" s="1707">
        <v>9.8000000000000007</v>
      </c>
      <c r="D52" s="1707">
        <v>9.9</v>
      </c>
      <c r="E52" s="1707">
        <v>10</v>
      </c>
      <c r="F52" s="1867">
        <v>10.3</v>
      </c>
      <c r="G52" s="1846" t="s">
        <v>913</v>
      </c>
      <c r="H52" s="1847" t="s">
        <v>1088</v>
      </c>
      <c r="I52" s="729"/>
      <c r="J52" s="1704"/>
    </row>
    <row r="53" spans="1:10" ht="10.5" customHeight="1" x14ac:dyDescent="0.25">
      <c r="A53" s="1655" t="s">
        <v>818</v>
      </c>
      <c r="B53" s="1654">
        <v>8.9</v>
      </c>
      <c r="C53" s="1654">
        <v>8.8000000000000007</v>
      </c>
      <c r="D53" s="1654">
        <v>8.1999999999999993</v>
      </c>
      <c r="E53" s="1654">
        <v>7.7</v>
      </c>
      <c r="F53" s="1838">
        <v>8.5</v>
      </c>
      <c r="G53" s="1868" t="s">
        <v>1081</v>
      </c>
      <c r="H53" s="1869" t="s">
        <v>907</v>
      </c>
      <c r="I53" s="729"/>
      <c r="J53" s="1704"/>
    </row>
    <row r="54" spans="1:10" ht="10.5" customHeight="1" x14ac:dyDescent="0.25">
      <c r="A54" s="1655" t="s">
        <v>817</v>
      </c>
      <c r="B54" s="1654">
        <v>14.4</v>
      </c>
      <c r="C54" s="1654">
        <v>14.7</v>
      </c>
      <c r="D54" s="1654">
        <v>15.1</v>
      </c>
      <c r="E54" s="1654">
        <v>14.8</v>
      </c>
      <c r="F54" s="1838">
        <v>14.8</v>
      </c>
      <c r="G54" s="1868" t="s">
        <v>913</v>
      </c>
      <c r="H54" s="1869" t="s">
        <v>906</v>
      </c>
      <c r="I54" s="729"/>
      <c r="J54" s="1704"/>
    </row>
    <row r="55" spans="1:10" ht="10.5" customHeight="1" x14ac:dyDescent="0.25">
      <c r="A55" s="1655" t="s">
        <v>816</v>
      </c>
      <c r="B55" s="1654">
        <v>14</v>
      </c>
      <c r="C55" s="1654">
        <v>14</v>
      </c>
      <c r="D55" s="1654">
        <v>13.7</v>
      </c>
      <c r="E55" s="1654">
        <v>14.6</v>
      </c>
      <c r="F55" s="1838">
        <v>14.2</v>
      </c>
      <c r="G55" s="1868" t="s">
        <v>911</v>
      </c>
      <c r="H55" s="1869" t="s">
        <v>904</v>
      </c>
      <c r="I55" s="729"/>
      <c r="J55" s="1704"/>
    </row>
    <row r="56" spans="1:10" ht="10.5" customHeight="1" thickBot="1" x14ac:dyDescent="0.3">
      <c r="A56" s="1655" t="s">
        <v>278</v>
      </c>
      <c r="B56" s="1654">
        <v>35.5</v>
      </c>
      <c r="C56" s="1654">
        <v>25.399999999999991</v>
      </c>
      <c r="D56" s="1654">
        <v>35.199999999999989</v>
      </c>
      <c r="E56" s="1654">
        <v>29.999999999999993</v>
      </c>
      <c r="F56" s="1838">
        <v>31.200000000000006</v>
      </c>
      <c r="G56" s="1870" t="s">
        <v>1515</v>
      </c>
      <c r="H56" s="1871" t="s">
        <v>1515</v>
      </c>
      <c r="I56" s="1701"/>
      <c r="J56" s="1700"/>
    </row>
    <row r="57" spans="1:10" ht="9.75" customHeight="1" x14ac:dyDescent="0.3">
      <c r="A57" s="528"/>
      <c r="B57" s="528"/>
      <c r="C57" s="528"/>
      <c r="D57" s="528"/>
      <c r="E57" s="528"/>
      <c r="F57" s="528"/>
      <c r="G57" s="607"/>
      <c r="H57" s="607"/>
      <c r="I57" s="528"/>
      <c r="J57" s="528"/>
    </row>
    <row r="58" spans="1:10" ht="9.75" customHeight="1" thickBot="1" x14ac:dyDescent="0.35">
      <c r="A58" s="528"/>
      <c r="B58" s="528"/>
      <c r="C58" s="528"/>
      <c r="D58" s="528"/>
      <c r="E58" s="528"/>
      <c r="F58" s="528"/>
      <c r="G58" s="606"/>
      <c r="H58" s="606"/>
      <c r="I58" s="528"/>
      <c r="J58" s="528"/>
    </row>
    <row r="59" spans="1:10" ht="15" customHeight="1" x14ac:dyDescent="0.25">
      <c r="A59" s="2081" t="s">
        <v>1210</v>
      </c>
      <c r="B59" s="2081" t="s">
        <v>62</v>
      </c>
      <c r="C59" s="2081" t="s">
        <v>62</v>
      </c>
      <c r="D59" s="1603"/>
      <c r="E59" s="1603"/>
      <c r="F59" s="1602"/>
      <c r="G59" s="2102" t="s">
        <v>840</v>
      </c>
      <c r="H59" s="2103" t="s">
        <v>62</v>
      </c>
      <c r="I59" s="2104"/>
      <c r="J59" s="2081" t="s">
        <v>62</v>
      </c>
    </row>
    <row r="60" spans="1:10" ht="10.5" customHeight="1" x14ac:dyDescent="0.25">
      <c r="A60" s="1278"/>
      <c r="B60" s="1278"/>
      <c r="C60" s="1278"/>
      <c r="D60" s="1603"/>
      <c r="E60" s="1603"/>
      <c r="F60" s="1602"/>
      <c r="G60" s="1716"/>
      <c r="H60" s="1705"/>
      <c r="I60" s="1715"/>
      <c r="J60" s="1278"/>
    </row>
    <row r="61" spans="1:10" ht="15.75" customHeight="1" thickBot="1" x14ac:dyDescent="0.3">
      <c r="A61" s="1714" t="s">
        <v>814</v>
      </c>
      <c r="B61" s="1713" t="s">
        <v>1447</v>
      </c>
      <c r="C61" s="1713" t="s">
        <v>1184</v>
      </c>
      <c r="D61" s="1713" t="s">
        <v>1083</v>
      </c>
      <c r="E61" s="1713" t="s">
        <v>820</v>
      </c>
      <c r="F61" s="736" t="s">
        <v>819</v>
      </c>
      <c r="G61" s="1712" t="s">
        <v>1446</v>
      </c>
      <c r="H61" s="1711" t="s">
        <v>1445</v>
      </c>
      <c r="I61" s="1710"/>
      <c r="J61" s="1709"/>
    </row>
    <row r="62" spans="1:10" ht="10.5" customHeight="1" x14ac:dyDescent="0.25">
      <c r="A62" s="1708" t="s">
        <v>824</v>
      </c>
      <c r="B62" s="1707">
        <v>7.5</v>
      </c>
      <c r="C62" s="1707">
        <v>7</v>
      </c>
      <c r="D62" s="1707">
        <v>6.5</v>
      </c>
      <c r="E62" s="1707">
        <v>6.9</v>
      </c>
      <c r="F62" s="1867">
        <v>7.5</v>
      </c>
      <c r="G62" s="1846" t="s">
        <v>904</v>
      </c>
      <c r="H62" s="1847" t="s">
        <v>1084</v>
      </c>
      <c r="I62" s="729"/>
      <c r="J62" s="1704"/>
    </row>
    <row r="63" spans="1:10" ht="10.5" customHeight="1" x14ac:dyDescent="0.25">
      <c r="A63" s="1655" t="s">
        <v>818</v>
      </c>
      <c r="B63" s="1654">
        <v>11.6</v>
      </c>
      <c r="C63" s="1654">
        <v>8.6999999999999993</v>
      </c>
      <c r="D63" s="1654">
        <v>7.9</v>
      </c>
      <c r="E63" s="1654">
        <v>8.5</v>
      </c>
      <c r="F63" s="1838">
        <v>10</v>
      </c>
      <c r="G63" s="1868" t="s">
        <v>1089</v>
      </c>
      <c r="H63" s="1869" t="s">
        <v>1208</v>
      </c>
      <c r="I63" s="729"/>
      <c r="J63" s="1704"/>
    </row>
    <row r="64" spans="1:10" ht="10.5" customHeight="1" x14ac:dyDescent="0.25">
      <c r="A64" s="1655" t="s">
        <v>817</v>
      </c>
      <c r="B64" s="1654">
        <v>9.1999999999999993</v>
      </c>
      <c r="C64" s="1654">
        <v>8.8000000000000007</v>
      </c>
      <c r="D64" s="1654">
        <v>8.9</v>
      </c>
      <c r="E64" s="1654">
        <v>9.1</v>
      </c>
      <c r="F64" s="1838">
        <v>9.1999999999999993</v>
      </c>
      <c r="G64" s="1868" t="s">
        <v>904</v>
      </c>
      <c r="H64" s="1869" t="s">
        <v>1081</v>
      </c>
      <c r="I64" s="729"/>
      <c r="J64" s="1704"/>
    </row>
    <row r="65" spans="1:10" ht="10.5" customHeight="1" x14ac:dyDescent="0.25">
      <c r="A65" s="1655" t="s">
        <v>816</v>
      </c>
      <c r="B65" s="1654">
        <v>11</v>
      </c>
      <c r="C65" s="1654">
        <v>9.6</v>
      </c>
      <c r="D65" s="1654">
        <v>9</v>
      </c>
      <c r="E65" s="1654">
        <v>9.9</v>
      </c>
      <c r="F65" s="1838">
        <v>9.5</v>
      </c>
      <c r="G65" s="1868" t="s">
        <v>1089</v>
      </c>
      <c r="H65" s="1869" t="s">
        <v>1094</v>
      </c>
      <c r="I65" s="729"/>
      <c r="J65" s="1704"/>
    </row>
    <row r="66" spans="1:10" ht="10.5" customHeight="1" thickBot="1" x14ac:dyDescent="0.3">
      <c r="A66" s="1655" t="s">
        <v>278</v>
      </c>
      <c r="B66" s="1654">
        <v>9</v>
      </c>
      <c r="C66" s="1654">
        <v>5.5000000000000018</v>
      </c>
      <c r="D66" s="1654">
        <v>10</v>
      </c>
      <c r="E66" s="1654">
        <v>12.400000000000004</v>
      </c>
      <c r="F66" s="1838">
        <v>14.400000000000002</v>
      </c>
      <c r="G66" s="1870" t="s">
        <v>1515</v>
      </c>
      <c r="H66" s="1871" t="s">
        <v>1515</v>
      </c>
      <c r="I66" s="1701"/>
      <c r="J66" s="1700"/>
    </row>
  </sheetData>
  <mergeCells count="18">
    <mergeCell ref="A1:D1"/>
    <mergeCell ref="G1:H1"/>
    <mergeCell ref="I1:J1"/>
    <mergeCell ref="I2:J2"/>
    <mergeCell ref="G23:H23"/>
    <mergeCell ref="I23:J23"/>
    <mergeCell ref="A29:C29"/>
    <mergeCell ref="G29:H29"/>
    <mergeCell ref="I29:J29"/>
    <mergeCell ref="A39:C39"/>
    <mergeCell ref="G39:H39"/>
    <mergeCell ref="I39:J39"/>
    <mergeCell ref="A49:C49"/>
    <mergeCell ref="G49:H49"/>
    <mergeCell ref="I49:J49"/>
    <mergeCell ref="A59:C59"/>
    <mergeCell ref="G59:H59"/>
    <mergeCell ref="I59:J59"/>
  </mergeCells>
  <pageMargins left="0.70866141732283505" right="0.70866141732283505" top="0.74803149606299202" bottom="0.74803149606299202" header="0.31496062992126" footer="0.31496062992126"/>
  <pageSetup paperSize="9" scale="88" orientation="portrait" r:id="rId1"/>
  <headerFooter alignWithMargins="0"/>
  <ignoredErrors>
    <ignoredError sqref="G4:J6 B7:F7 G52:H55 F43 G12:J22 G27:J35 G23:H26 G8:J10 G37:J41 I36:J36 G57:H65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CBE0-47C6-421A-97C6-00BD6182CDF1}">
  <sheetPr codeName="Sheet18">
    <tabColor theme="5"/>
  </sheetPr>
  <dimension ref="F3"/>
  <sheetViews>
    <sheetView view="pageLayout" topLeftCell="A47" zoomScale="80" zoomScaleNormal="100" zoomScalePageLayoutView="80" workbookViewId="0">
      <selection activeCell="A8" sqref="A8:A9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3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E0C9-BBB5-4603-B045-063F99AF8182}">
  <dimension ref="A1:E57"/>
  <sheetViews>
    <sheetView view="pageLayout" topLeftCell="A58" zoomScale="70" zoomScaleNormal="100" zoomScaleSheetLayoutView="100" zoomScalePageLayoutView="70" workbookViewId="0">
      <selection activeCell="C58" sqref="C58"/>
    </sheetView>
  </sheetViews>
  <sheetFormatPr defaultColWidth="9.109375" defaultRowHeight="10.199999999999999" x14ac:dyDescent="0.2"/>
  <cols>
    <col min="1" max="1" width="52.6640625" style="419" customWidth="1"/>
    <col min="2" max="2" width="11" style="419" customWidth="1"/>
    <col min="3" max="3" width="39" style="419" customWidth="1"/>
    <col min="4" max="4" width="57.109375" style="419" customWidth="1"/>
    <col min="5" max="5" width="6.5546875" style="419" customWidth="1"/>
    <col min="6" max="6" width="6.44140625" style="419" customWidth="1"/>
    <col min="7" max="16384" width="9.109375" style="419"/>
  </cols>
  <sheetData>
    <row r="1" spans="1:3" ht="13.5" customHeight="1" x14ac:dyDescent="0.25">
      <c r="A1" s="32" t="s">
        <v>61</v>
      </c>
    </row>
    <row r="2" spans="1:3" ht="13.5" customHeight="1" x14ac:dyDescent="0.2"/>
    <row r="3" spans="1:3" ht="13.5" customHeight="1" x14ac:dyDescent="0.25">
      <c r="A3" s="29" t="s">
        <v>1226</v>
      </c>
      <c r="B3" s="31"/>
      <c r="C3" s="31"/>
    </row>
    <row r="4" spans="1:3" ht="13.5" customHeight="1" x14ac:dyDescent="0.25">
      <c r="A4" s="31" t="s">
        <v>1234</v>
      </c>
      <c r="B4" s="31">
        <v>2</v>
      </c>
      <c r="C4" s="31"/>
    </row>
    <row r="5" spans="1:3" ht="13.5" customHeight="1" x14ac:dyDescent="0.25">
      <c r="A5" s="31" t="s">
        <v>58</v>
      </c>
      <c r="B5" s="31">
        <v>2</v>
      </c>
      <c r="C5" s="31"/>
    </row>
    <row r="6" spans="1:3" ht="13.5" customHeight="1" x14ac:dyDescent="0.25">
      <c r="A6" s="31"/>
      <c r="B6" s="31"/>
      <c r="C6" s="31"/>
    </row>
    <row r="7" spans="1:3" ht="13.5" customHeight="1" x14ac:dyDescent="0.25">
      <c r="A7" s="29" t="s">
        <v>55</v>
      </c>
      <c r="B7" s="31"/>
      <c r="C7" s="31"/>
    </row>
    <row r="8" spans="1:3" ht="13.5" customHeight="1" x14ac:dyDescent="0.25">
      <c r="A8" s="31" t="s">
        <v>1239</v>
      </c>
      <c r="B8" s="31">
        <v>4</v>
      </c>
      <c r="C8" s="31"/>
    </row>
    <row r="9" spans="1:3" ht="13.5" customHeight="1" x14ac:dyDescent="0.25">
      <c r="A9" s="31" t="s">
        <v>53</v>
      </c>
      <c r="B9" s="31">
        <v>4</v>
      </c>
      <c r="C9" s="31"/>
    </row>
    <row r="10" spans="1:3" ht="13.5" customHeight="1" x14ac:dyDescent="0.25">
      <c r="A10" s="31" t="s">
        <v>762</v>
      </c>
      <c r="B10" s="31">
        <v>5</v>
      </c>
      <c r="C10" s="31"/>
    </row>
    <row r="11" spans="1:3" ht="13.5" customHeight="1" x14ac:dyDescent="0.25">
      <c r="A11" s="31" t="s">
        <v>50</v>
      </c>
      <c r="B11" s="31">
        <v>6</v>
      </c>
      <c r="C11" s="31"/>
    </row>
    <row r="12" spans="1:3" ht="13.5" customHeight="1" x14ac:dyDescent="0.25">
      <c r="A12" s="31" t="s">
        <v>48</v>
      </c>
      <c r="B12" s="31">
        <v>7</v>
      </c>
      <c r="C12" s="31"/>
    </row>
    <row r="13" spans="1:3" ht="13.5" customHeight="1" x14ac:dyDescent="0.25">
      <c r="A13" s="31" t="s">
        <v>47</v>
      </c>
      <c r="B13" s="31">
        <v>8</v>
      </c>
      <c r="C13" s="31"/>
    </row>
    <row r="14" spans="1:3" ht="13.5" customHeight="1" x14ac:dyDescent="0.25">
      <c r="A14" s="31" t="s">
        <v>46</v>
      </c>
      <c r="B14" s="31">
        <v>9</v>
      </c>
      <c r="C14" s="31"/>
    </row>
    <row r="15" spans="1:3" ht="13.5" customHeight="1" x14ac:dyDescent="0.25">
      <c r="A15" s="31" t="s">
        <v>699</v>
      </c>
      <c r="B15" s="31">
        <v>10</v>
      </c>
      <c r="C15" s="31"/>
    </row>
    <row r="16" spans="1:3" ht="13.5" customHeight="1" x14ac:dyDescent="0.25">
      <c r="A16" s="31" t="s">
        <v>45</v>
      </c>
      <c r="B16" s="31">
        <v>10</v>
      </c>
      <c r="C16" s="31"/>
    </row>
    <row r="17" spans="1:5" ht="13.5" customHeight="1" x14ac:dyDescent="0.25">
      <c r="A17" s="31" t="s">
        <v>43</v>
      </c>
      <c r="B17" s="31">
        <v>11</v>
      </c>
      <c r="C17" s="31"/>
    </row>
    <row r="18" spans="1:5" ht="13.5" customHeight="1" x14ac:dyDescent="0.25">
      <c r="A18" s="31"/>
    </row>
    <row r="19" spans="1:5" ht="13.5" customHeight="1" x14ac:dyDescent="0.25">
      <c r="A19" s="29" t="s">
        <v>41</v>
      </c>
      <c r="B19" s="31"/>
      <c r="C19" s="31"/>
    </row>
    <row r="20" spans="1:5" ht="13.5" customHeight="1" x14ac:dyDescent="0.25">
      <c r="A20" s="29" t="s">
        <v>149</v>
      </c>
      <c r="B20" s="31"/>
      <c r="C20" s="31"/>
    </row>
    <row r="21" spans="1:5" ht="13.5" customHeight="1" x14ac:dyDescent="0.25">
      <c r="A21" s="31" t="s">
        <v>588</v>
      </c>
      <c r="B21" s="31">
        <v>13</v>
      </c>
      <c r="C21" s="31"/>
    </row>
    <row r="22" spans="1:5" ht="13.5" customHeight="1" x14ac:dyDescent="0.25">
      <c r="B22" s="31"/>
      <c r="C22" s="31"/>
      <c r="D22" s="31"/>
      <c r="E22" s="31"/>
    </row>
    <row r="23" spans="1:5" ht="13.5" customHeight="1" x14ac:dyDescent="0.25">
      <c r="A23" s="29" t="s">
        <v>1139</v>
      </c>
      <c r="D23" s="31"/>
      <c r="E23" s="31"/>
    </row>
    <row r="24" spans="1:5" ht="13.5" customHeight="1" x14ac:dyDescent="0.25">
      <c r="A24" s="31" t="s">
        <v>1227</v>
      </c>
      <c r="B24" s="31">
        <v>16</v>
      </c>
      <c r="C24" s="31"/>
      <c r="D24" s="31"/>
      <c r="E24" s="31"/>
    </row>
    <row r="25" spans="1:5" ht="13.5" customHeight="1" x14ac:dyDescent="0.25">
      <c r="A25" s="31" t="s">
        <v>40</v>
      </c>
      <c r="B25" s="31">
        <v>18</v>
      </c>
      <c r="C25" s="31"/>
      <c r="D25" s="31"/>
      <c r="E25" s="31"/>
    </row>
    <row r="26" spans="1:5" ht="13.5" customHeight="1" x14ac:dyDescent="0.25">
      <c r="B26" s="31"/>
      <c r="C26" s="31"/>
      <c r="D26" s="31"/>
      <c r="E26" s="31"/>
    </row>
    <row r="27" spans="1:5" ht="13.5" customHeight="1" x14ac:dyDescent="0.25">
      <c r="A27" s="29" t="s">
        <v>1235</v>
      </c>
      <c r="B27" s="31"/>
      <c r="C27" s="31"/>
      <c r="D27" s="31"/>
      <c r="E27" s="31"/>
    </row>
    <row r="28" spans="1:5" ht="14.1" customHeight="1" x14ac:dyDescent="0.25">
      <c r="A28" s="31" t="s">
        <v>1236</v>
      </c>
      <c r="B28" s="31">
        <v>20</v>
      </c>
      <c r="C28" s="31"/>
      <c r="D28" s="31"/>
      <c r="E28" s="31"/>
    </row>
    <row r="29" spans="1:5" ht="14.1" customHeight="1" x14ac:dyDescent="0.25">
      <c r="A29" s="31"/>
      <c r="B29" s="31"/>
      <c r="C29" s="31"/>
      <c r="D29" s="31"/>
      <c r="E29" s="31"/>
    </row>
    <row r="30" spans="1:5" ht="14.1" customHeight="1" x14ac:dyDescent="0.25">
      <c r="A30" s="29" t="s">
        <v>684</v>
      </c>
      <c r="B30" s="31"/>
      <c r="C30" s="31"/>
      <c r="D30" s="31"/>
      <c r="E30" s="31"/>
    </row>
    <row r="31" spans="1:5" ht="14.1" customHeight="1" x14ac:dyDescent="0.25">
      <c r="A31" s="31" t="s">
        <v>685</v>
      </c>
      <c r="B31" s="31">
        <v>22</v>
      </c>
      <c r="C31" s="31"/>
      <c r="D31" s="31"/>
      <c r="E31" s="31"/>
    </row>
    <row r="32" spans="1:5" ht="14.1" customHeight="1" x14ac:dyDescent="0.25">
      <c r="A32" s="31" t="s">
        <v>1500</v>
      </c>
      <c r="B32" s="31">
        <v>23</v>
      </c>
      <c r="C32" s="31"/>
      <c r="D32" s="31"/>
      <c r="E32" s="31"/>
    </row>
    <row r="33" spans="1:3" ht="13.2" x14ac:dyDescent="0.25">
      <c r="A33" s="31" t="s">
        <v>1499</v>
      </c>
      <c r="B33" s="31">
        <v>24</v>
      </c>
      <c r="C33" s="31"/>
    </row>
    <row r="34" spans="1:3" ht="13.2" x14ac:dyDescent="0.25">
      <c r="A34" s="31" t="s">
        <v>1498</v>
      </c>
      <c r="B34" s="31">
        <v>25</v>
      </c>
      <c r="C34" s="31"/>
    </row>
    <row r="35" spans="1:3" ht="13.2" x14ac:dyDescent="0.25">
      <c r="A35" s="31" t="s">
        <v>39</v>
      </c>
      <c r="B35" s="31">
        <v>26</v>
      </c>
      <c r="C35" s="31"/>
    </row>
    <row r="36" spans="1:3" ht="13.2" x14ac:dyDescent="0.25">
      <c r="A36" s="31" t="s">
        <v>38</v>
      </c>
      <c r="B36" s="31">
        <v>27</v>
      </c>
      <c r="C36" s="31"/>
    </row>
    <row r="37" spans="1:3" ht="13.2" x14ac:dyDescent="0.25">
      <c r="A37" s="31" t="s">
        <v>37</v>
      </c>
      <c r="B37" s="31">
        <v>28</v>
      </c>
      <c r="C37" s="31"/>
    </row>
    <row r="39" spans="1:3" ht="13.2" x14ac:dyDescent="0.25">
      <c r="A39" s="29" t="s">
        <v>60</v>
      </c>
      <c r="B39" s="31"/>
      <c r="C39" s="31"/>
    </row>
    <row r="40" spans="1:3" ht="13.2" x14ac:dyDescent="0.25">
      <c r="A40" s="31" t="s">
        <v>1237</v>
      </c>
      <c r="B40" s="31">
        <v>30</v>
      </c>
      <c r="C40" s="31"/>
    </row>
    <row r="41" spans="1:3" ht="13.2" x14ac:dyDescent="0.25">
      <c r="A41" s="253"/>
      <c r="B41" s="31"/>
      <c r="C41" s="31"/>
    </row>
    <row r="42" spans="1:3" ht="13.2" x14ac:dyDescent="0.25">
      <c r="A42" s="29" t="s">
        <v>59</v>
      </c>
      <c r="B42" s="31"/>
      <c r="C42" s="31"/>
    </row>
    <row r="43" spans="1:3" ht="13.2" x14ac:dyDescent="0.25">
      <c r="A43" s="31" t="s">
        <v>57</v>
      </c>
      <c r="B43" s="31">
        <v>32</v>
      </c>
      <c r="C43" s="31"/>
    </row>
    <row r="44" spans="1:3" ht="13.2" x14ac:dyDescent="0.25">
      <c r="A44" s="31" t="s">
        <v>56</v>
      </c>
      <c r="B44" s="31">
        <v>44</v>
      </c>
      <c r="C44" s="31"/>
    </row>
    <row r="45" spans="1:3" ht="13.2" x14ac:dyDescent="0.25">
      <c r="A45" s="31" t="s">
        <v>1238</v>
      </c>
      <c r="B45" s="31">
        <v>45</v>
      </c>
      <c r="C45" s="31"/>
    </row>
    <row r="46" spans="1:3" ht="13.2" x14ac:dyDescent="0.25">
      <c r="A46" s="31" t="s">
        <v>54</v>
      </c>
      <c r="B46" s="31">
        <v>46</v>
      </c>
      <c r="C46" s="31"/>
    </row>
    <row r="47" spans="1:3" ht="13.2" x14ac:dyDescent="0.25">
      <c r="A47" s="31" t="s">
        <v>52</v>
      </c>
      <c r="B47" s="31">
        <v>47</v>
      </c>
      <c r="C47" s="31"/>
    </row>
    <row r="48" spans="1:3" ht="13.2" x14ac:dyDescent="0.25">
      <c r="A48" s="31" t="s">
        <v>51</v>
      </c>
      <c r="B48" s="31">
        <v>59</v>
      </c>
      <c r="C48" s="31"/>
    </row>
    <row r="49" spans="1:3" ht="13.2" x14ac:dyDescent="0.25">
      <c r="A49" s="31" t="s">
        <v>49</v>
      </c>
      <c r="B49" s="31">
        <v>60</v>
      </c>
      <c r="C49" s="31"/>
    </row>
    <row r="50" spans="1:3" ht="13.2" x14ac:dyDescent="0.25">
      <c r="A50" s="31" t="s">
        <v>1240</v>
      </c>
      <c r="B50" s="31">
        <v>61</v>
      </c>
      <c r="C50" s="31"/>
    </row>
    <row r="51" spans="1:3" ht="13.2" x14ac:dyDescent="0.25">
      <c r="A51" s="31" t="s">
        <v>1241</v>
      </c>
      <c r="B51" s="31">
        <v>62</v>
      </c>
      <c r="C51" s="31"/>
    </row>
    <row r="52" spans="1:3" ht="13.2" x14ac:dyDescent="0.25">
      <c r="B52" s="31"/>
      <c r="C52" s="31"/>
    </row>
    <row r="53" spans="1:3" ht="13.2" x14ac:dyDescent="0.25">
      <c r="A53" s="29" t="s">
        <v>1242</v>
      </c>
      <c r="B53" s="31"/>
      <c r="C53" s="31"/>
    </row>
    <row r="54" spans="1:3" ht="13.2" x14ac:dyDescent="0.25">
      <c r="A54" s="31" t="s">
        <v>44</v>
      </c>
      <c r="B54" s="31">
        <v>66</v>
      </c>
      <c r="C54" s="31"/>
    </row>
    <row r="55" spans="1:3" ht="13.2" x14ac:dyDescent="0.25">
      <c r="A55" s="31" t="s">
        <v>42</v>
      </c>
      <c r="B55" s="31">
        <v>66</v>
      </c>
      <c r="C55" s="31"/>
    </row>
    <row r="56" spans="1:3" ht="13.2" x14ac:dyDescent="0.25">
      <c r="A56" s="31"/>
      <c r="B56" s="31"/>
      <c r="C56" s="31"/>
    </row>
    <row r="57" spans="1:3" ht="13.2" x14ac:dyDescent="0.25">
      <c r="A57" s="31" t="s">
        <v>1243</v>
      </c>
      <c r="B57" s="31">
        <v>69</v>
      </c>
      <c r="C57" s="31"/>
    </row>
  </sheetData>
  <printOptions horizontalCentered="1"/>
  <pageMargins left="0.7" right="0.7" top="0.75" bottom="0.75" header="0.3" footer="0.3"/>
  <pageSetup paperSize="9" scale="75" firstPageNumber="2" orientation="portrait" r:id="rId1"/>
  <headerFooter>
    <oddFooter>&amp;C&amp;1#&amp;"Calibri"&amp;10&amp;K000000Confidential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16E4A-3741-4D87-AF9A-20E05AD159E9}">
  <dimension ref="A1:J43"/>
  <sheetViews>
    <sheetView view="pageLayout" topLeftCell="A48" zoomScaleNormal="100" workbookViewId="0">
      <selection activeCell="B17" sqref="B17:H17"/>
    </sheetView>
  </sheetViews>
  <sheetFormatPr defaultColWidth="8.88671875" defaultRowHeight="13.2" x14ac:dyDescent="0.25"/>
  <cols>
    <col min="1" max="1" width="27.33203125" style="260" customWidth="1"/>
    <col min="2" max="6" width="7.5546875" style="260" customWidth="1"/>
    <col min="7" max="10" width="7.88671875" style="260" customWidth="1"/>
    <col min="11" max="16384" width="8.88671875" style="260"/>
  </cols>
  <sheetData>
    <row r="1" spans="1:10" ht="12.75" customHeight="1" x14ac:dyDescent="0.25">
      <c r="A1" s="2081" t="s">
        <v>1493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8" t="s">
        <v>62</v>
      </c>
      <c r="G1" s="2106" t="s">
        <v>840</v>
      </c>
      <c r="H1" s="2107" t="s">
        <v>62</v>
      </c>
      <c r="I1" s="2093" t="s">
        <v>874</v>
      </c>
      <c r="J1" s="2107" t="s">
        <v>62</v>
      </c>
    </row>
    <row r="2" spans="1:10" ht="10.5" customHeight="1" x14ac:dyDescent="0.25">
      <c r="A2" s="738"/>
      <c r="B2" s="738"/>
      <c r="C2" s="738"/>
      <c r="D2" s="738"/>
      <c r="E2" s="738"/>
      <c r="F2" s="737"/>
      <c r="G2" s="1758"/>
      <c r="H2" s="1757"/>
      <c r="I2" s="2089"/>
      <c r="J2" s="2108" t="s">
        <v>62</v>
      </c>
    </row>
    <row r="3" spans="1:10" ht="10.5" customHeight="1" thickBot="1" x14ac:dyDescent="0.3">
      <c r="A3" s="1755" t="s">
        <v>788</v>
      </c>
      <c r="B3" s="1754" t="s">
        <v>1447</v>
      </c>
      <c r="C3" s="1754" t="s">
        <v>1184</v>
      </c>
      <c r="D3" s="1754" t="s">
        <v>1083</v>
      </c>
      <c r="E3" s="1754" t="s">
        <v>820</v>
      </c>
      <c r="F3" s="736" t="s">
        <v>819</v>
      </c>
      <c r="G3" s="1753" t="s">
        <v>1446</v>
      </c>
      <c r="H3" s="1752" t="s">
        <v>1445</v>
      </c>
      <c r="I3" s="735" t="s">
        <v>1446</v>
      </c>
      <c r="J3" s="1752" t="s">
        <v>1445</v>
      </c>
    </row>
    <row r="4" spans="1:10" ht="10.5" customHeight="1" x14ac:dyDescent="0.25">
      <c r="A4" s="734" t="s">
        <v>839</v>
      </c>
      <c r="B4" s="1717">
        <v>18</v>
      </c>
      <c r="C4" s="1717">
        <v>13</v>
      </c>
      <c r="D4" s="1717">
        <v>13</v>
      </c>
      <c r="E4" s="1717">
        <v>14</v>
      </c>
      <c r="F4" s="1761">
        <v>13</v>
      </c>
      <c r="G4" s="1846" t="s">
        <v>1099</v>
      </c>
      <c r="H4" s="1847" t="s">
        <v>1099</v>
      </c>
      <c r="I4" s="1846" t="s">
        <v>1099</v>
      </c>
      <c r="J4" s="1847" t="s">
        <v>1099</v>
      </c>
    </row>
    <row r="5" spans="1:10" ht="10.5" customHeight="1" x14ac:dyDescent="0.25">
      <c r="A5" s="727" t="s">
        <v>838</v>
      </c>
      <c r="B5" s="1607">
        <v>202</v>
      </c>
      <c r="C5" s="1607">
        <v>218</v>
      </c>
      <c r="D5" s="1607">
        <v>190</v>
      </c>
      <c r="E5" s="1607">
        <v>190</v>
      </c>
      <c r="F5" s="1606">
        <v>188</v>
      </c>
      <c r="G5" s="1880" t="s">
        <v>1084</v>
      </c>
      <c r="H5" s="1881" t="s">
        <v>1090</v>
      </c>
      <c r="I5" s="1877" t="s">
        <v>1084</v>
      </c>
      <c r="J5" s="1881" t="s">
        <v>901</v>
      </c>
    </row>
    <row r="6" spans="1:10" ht="10.5" customHeight="1" x14ac:dyDescent="0.25">
      <c r="A6" s="727" t="s">
        <v>837</v>
      </c>
      <c r="B6" s="1607">
        <v>33</v>
      </c>
      <c r="C6" s="1607">
        <v>36</v>
      </c>
      <c r="D6" s="1607">
        <v>12</v>
      </c>
      <c r="E6" s="1607">
        <v>16</v>
      </c>
      <c r="F6" s="1606">
        <v>46</v>
      </c>
      <c r="G6" s="1880" t="s">
        <v>1104</v>
      </c>
      <c r="H6" s="1881" t="s">
        <v>1448</v>
      </c>
      <c r="I6" s="1877" t="s">
        <v>1464</v>
      </c>
      <c r="J6" s="1881" t="s">
        <v>1448</v>
      </c>
    </row>
    <row r="7" spans="1:10" ht="10.5" customHeight="1" x14ac:dyDescent="0.25">
      <c r="A7" s="727" t="s">
        <v>836</v>
      </c>
      <c r="B7" s="1607">
        <v>6</v>
      </c>
      <c r="C7" s="1607">
        <v>2</v>
      </c>
      <c r="D7" s="1607">
        <v>22</v>
      </c>
      <c r="E7" s="1607">
        <v>16</v>
      </c>
      <c r="F7" s="1606">
        <v>7</v>
      </c>
      <c r="G7" s="1880" t="s">
        <v>1515</v>
      </c>
      <c r="H7" s="1881" t="s">
        <v>1515</v>
      </c>
      <c r="I7" s="1877" t="s">
        <v>1515</v>
      </c>
      <c r="J7" s="1882" t="s">
        <v>1515</v>
      </c>
    </row>
    <row r="8" spans="1:10" ht="10.5" customHeight="1" x14ac:dyDescent="0.25">
      <c r="A8" s="1588" t="s">
        <v>835</v>
      </c>
      <c r="B8" s="1617">
        <v>259</v>
      </c>
      <c r="C8" s="1617">
        <v>269</v>
      </c>
      <c r="D8" s="1617">
        <v>237</v>
      </c>
      <c r="E8" s="1617">
        <v>236</v>
      </c>
      <c r="F8" s="532">
        <v>254</v>
      </c>
      <c r="G8" s="1883" t="s">
        <v>1088</v>
      </c>
      <c r="H8" s="1884" t="s">
        <v>1085</v>
      </c>
      <c r="I8" s="1879" t="s">
        <v>1088</v>
      </c>
      <c r="J8" s="1884" t="s">
        <v>913</v>
      </c>
    </row>
    <row r="9" spans="1:10" ht="10.5" customHeight="1" x14ac:dyDescent="0.25">
      <c r="A9" s="1588" t="s">
        <v>834</v>
      </c>
      <c r="B9" s="1617">
        <v>-126</v>
      </c>
      <c r="C9" s="1617">
        <v>-127</v>
      </c>
      <c r="D9" s="1617">
        <v>-146</v>
      </c>
      <c r="E9" s="1617">
        <v>-138</v>
      </c>
      <c r="F9" s="532">
        <v>-147</v>
      </c>
      <c r="G9" s="1883" t="s">
        <v>1101</v>
      </c>
      <c r="H9" s="1884" t="s">
        <v>911</v>
      </c>
      <c r="I9" s="1879" t="s">
        <v>1101</v>
      </c>
      <c r="J9" s="1884" t="s">
        <v>911</v>
      </c>
    </row>
    <row r="10" spans="1:10" ht="10.5" customHeight="1" x14ac:dyDescent="0.25">
      <c r="A10" s="1588" t="s">
        <v>833</v>
      </c>
      <c r="B10" s="1617">
        <v>133</v>
      </c>
      <c r="C10" s="1617">
        <v>142</v>
      </c>
      <c r="D10" s="1617">
        <v>91</v>
      </c>
      <c r="E10" s="1617">
        <v>98</v>
      </c>
      <c r="F10" s="532">
        <v>107</v>
      </c>
      <c r="G10" s="1883" t="s">
        <v>1190</v>
      </c>
      <c r="H10" s="1884" t="s">
        <v>901</v>
      </c>
      <c r="I10" s="1879" t="s">
        <v>1190</v>
      </c>
      <c r="J10" s="1884" t="s">
        <v>901</v>
      </c>
    </row>
    <row r="11" spans="1:10" ht="10.5" customHeight="1" x14ac:dyDescent="0.25">
      <c r="A11" s="727" t="s">
        <v>832</v>
      </c>
      <c r="B11" s="1607" t="s">
        <v>269</v>
      </c>
      <c r="C11" s="1607">
        <v>2</v>
      </c>
      <c r="D11" s="1607">
        <v>-1</v>
      </c>
      <c r="E11" s="1607">
        <v>-2</v>
      </c>
      <c r="F11" s="1606" t="s">
        <v>269</v>
      </c>
      <c r="G11" s="1880" t="s">
        <v>1515</v>
      </c>
      <c r="H11" s="1881" t="s">
        <v>1515</v>
      </c>
      <c r="I11" s="1877" t="s">
        <v>1515</v>
      </c>
      <c r="J11" s="1881" t="s">
        <v>1515</v>
      </c>
    </row>
    <row r="12" spans="1:10" ht="10.5" customHeight="1" x14ac:dyDescent="0.25">
      <c r="A12" s="1588" t="s">
        <v>831</v>
      </c>
      <c r="B12" s="1617">
        <v>133</v>
      </c>
      <c r="C12" s="1617">
        <v>144</v>
      </c>
      <c r="D12" s="1617">
        <v>90</v>
      </c>
      <c r="E12" s="1617">
        <v>96</v>
      </c>
      <c r="F12" s="532">
        <v>107</v>
      </c>
      <c r="G12" s="1883" t="s">
        <v>1190</v>
      </c>
      <c r="H12" s="1884" t="s">
        <v>1448</v>
      </c>
      <c r="I12" s="1879" t="s">
        <v>1190</v>
      </c>
      <c r="J12" s="1884" t="s">
        <v>1448</v>
      </c>
    </row>
    <row r="13" spans="1:10" ht="10.5" customHeight="1" x14ac:dyDescent="0.25">
      <c r="A13" s="1593"/>
      <c r="B13" s="1593"/>
      <c r="C13" s="1614"/>
      <c r="D13" s="1614"/>
      <c r="E13" s="1614"/>
      <c r="F13" s="1613"/>
      <c r="G13" s="1885"/>
      <c r="H13" s="1886"/>
      <c r="I13" s="1887"/>
      <c r="J13" s="1886"/>
    </row>
    <row r="14" spans="1:10" ht="10.5" customHeight="1" x14ac:dyDescent="0.25">
      <c r="A14" s="727" t="s">
        <v>830</v>
      </c>
      <c r="B14" s="1607">
        <v>48.648648648648653</v>
      </c>
      <c r="C14" s="1607">
        <v>47.211895910780669</v>
      </c>
      <c r="D14" s="1607">
        <v>61.603375527426167</v>
      </c>
      <c r="E14" s="1607">
        <v>58.474576271186443</v>
      </c>
      <c r="F14" s="1606">
        <v>57.874015748031496</v>
      </c>
      <c r="G14" s="1880"/>
      <c r="H14" s="1881"/>
      <c r="I14" s="1877"/>
      <c r="J14" s="1881"/>
    </row>
    <row r="15" spans="1:10" ht="10.5" customHeight="1" x14ac:dyDescent="0.25">
      <c r="A15" s="727" t="s">
        <v>1185</v>
      </c>
      <c r="B15" s="1607">
        <v>47.868112012096489</v>
      </c>
      <c r="C15" s="1607">
        <v>47.645644202705782</v>
      </c>
      <c r="D15" s="1607">
        <v>62.098929582100752</v>
      </c>
      <c r="E15" s="1607">
        <v>58.491145807672893</v>
      </c>
      <c r="F15" s="1606">
        <v>56.936870031116001</v>
      </c>
      <c r="G15" s="1880"/>
      <c r="H15" s="1881"/>
      <c r="I15" s="1877"/>
      <c r="J15" s="1881"/>
    </row>
    <row r="16" spans="1:10" ht="10.5" customHeight="1" x14ac:dyDescent="0.25">
      <c r="A16" s="727" t="s">
        <v>877</v>
      </c>
      <c r="B16" s="1607">
        <v>25</v>
      </c>
      <c r="C16" s="1607">
        <v>26</v>
      </c>
      <c r="D16" s="1607">
        <v>16</v>
      </c>
      <c r="E16" s="1607">
        <v>17</v>
      </c>
      <c r="F16" s="1606">
        <v>19</v>
      </c>
      <c r="G16" s="1880"/>
      <c r="H16" s="1881"/>
      <c r="I16" s="1888"/>
      <c r="J16" s="1889"/>
    </row>
    <row r="17" spans="1:10" ht="10.5" customHeight="1" x14ac:dyDescent="0.25">
      <c r="A17" s="727" t="s">
        <v>876</v>
      </c>
      <c r="B17" s="2000">
        <v>1365</v>
      </c>
      <c r="C17" s="2000">
        <v>1767</v>
      </c>
      <c r="D17" s="2000">
        <v>1708</v>
      </c>
      <c r="E17" s="2000">
        <v>1724</v>
      </c>
      <c r="F17" s="2001">
        <v>1672</v>
      </c>
      <c r="G17" s="2002" t="s">
        <v>1103</v>
      </c>
      <c r="H17" s="2003">
        <v>-0.23</v>
      </c>
      <c r="I17" s="1877" t="s">
        <v>1103</v>
      </c>
      <c r="J17" s="1881" t="s">
        <v>1463</v>
      </c>
    </row>
    <row r="18" spans="1:10" ht="10.5" customHeight="1" x14ac:dyDescent="0.25">
      <c r="A18" s="1610" t="s">
        <v>827</v>
      </c>
      <c r="B18" s="1607">
        <v>5450</v>
      </c>
      <c r="C18" s="1607">
        <v>5560</v>
      </c>
      <c r="D18" s="1607">
        <v>5539</v>
      </c>
      <c r="E18" s="1607">
        <v>5542</v>
      </c>
      <c r="F18" s="1606">
        <v>5481</v>
      </c>
      <c r="G18" s="1880" t="s">
        <v>911</v>
      </c>
      <c r="H18" s="1881" t="s">
        <v>906</v>
      </c>
      <c r="I18" s="1877" t="s">
        <v>911</v>
      </c>
      <c r="J18" s="1881" t="s">
        <v>906</v>
      </c>
    </row>
    <row r="19" spans="1:10" ht="10.5" customHeight="1" thickBot="1" x14ac:dyDescent="0.3">
      <c r="A19" s="727" t="s">
        <v>826</v>
      </c>
      <c r="B19" s="1607">
        <v>2744</v>
      </c>
      <c r="C19" s="1607">
        <v>2718</v>
      </c>
      <c r="D19" s="1607">
        <v>2758</v>
      </c>
      <c r="E19" s="1607">
        <v>2798</v>
      </c>
      <c r="F19" s="1606">
        <v>2802</v>
      </c>
      <c r="G19" s="1890" t="s">
        <v>906</v>
      </c>
      <c r="H19" s="1891" t="s">
        <v>907</v>
      </c>
      <c r="I19" s="1892" t="s">
        <v>906</v>
      </c>
      <c r="J19" s="1893" t="s">
        <v>907</v>
      </c>
    </row>
    <row r="20" spans="1:10" ht="10.5" customHeight="1" x14ac:dyDescent="0.25">
      <c r="A20" s="1730" t="s">
        <v>1216</v>
      </c>
      <c r="B20" s="740"/>
      <c r="C20" s="740"/>
      <c r="D20" s="740"/>
      <c r="E20" s="740"/>
      <c r="F20" s="740"/>
      <c r="G20" s="1729"/>
      <c r="H20" s="1729"/>
      <c r="I20" s="1728"/>
      <c r="J20" s="1728"/>
    </row>
    <row r="21" spans="1:10" ht="9.75" customHeight="1" x14ac:dyDescent="0.25">
      <c r="A21" s="727"/>
      <c r="B21" s="727"/>
      <c r="C21" s="740"/>
      <c r="D21" s="740"/>
      <c r="E21" s="740"/>
      <c r="F21" s="740"/>
      <c r="G21" s="1704"/>
      <c r="H21" s="1704"/>
      <c r="I21" s="1726"/>
      <c r="J21" s="1726"/>
    </row>
    <row r="22" spans="1:10" ht="10.5" customHeight="1" thickBot="1" x14ac:dyDescent="0.3">
      <c r="A22" s="727"/>
      <c r="B22" s="727"/>
      <c r="C22" s="740"/>
      <c r="D22" s="740"/>
      <c r="E22" s="740"/>
      <c r="F22" s="740"/>
      <c r="G22" s="1727"/>
      <c r="H22" s="1727"/>
      <c r="I22" s="1756"/>
      <c r="J22" s="1756"/>
    </row>
    <row r="23" spans="1:10" ht="15" customHeight="1" x14ac:dyDescent="0.25">
      <c r="A23" s="2081" t="s">
        <v>921</v>
      </c>
      <c r="B23" s="2081" t="s">
        <v>62</v>
      </c>
      <c r="C23" s="2081" t="s">
        <v>62</v>
      </c>
      <c r="D23" s="2081" t="s">
        <v>62</v>
      </c>
      <c r="E23" s="1603"/>
      <c r="F23" s="1602"/>
      <c r="G23" s="2106" t="s">
        <v>840</v>
      </c>
      <c r="H23" s="2107" t="s">
        <v>62</v>
      </c>
      <c r="I23" s="2106" t="s">
        <v>874</v>
      </c>
      <c r="J23" s="2107" t="s">
        <v>62</v>
      </c>
    </row>
    <row r="24" spans="1:10" ht="10.5" customHeight="1" thickBot="1" x14ac:dyDescent="0.3">
      <c r="A24" s="1755" t="s">
        <v>814</v>
      </c>
      <c r="B24" s="1754" t="s">
        <v>1447</v>
      </c>
      <c r="C24" s="1754" t="s">
        <v>1184</v>
      </c>
      <c r="D24" s="1754" t="s">
        <v>1083</v>
      </c>
      <c r="E24" s="1754" t="s">
        <v>820</v>
      </c>
      <c r="F24" s="736" t="s">
        <v>819</v>
      </c>
      <c r="G24" s="1753" t="s">
        <v>1446</v>
      </c>
      <c r="H24" s="1752" t="s">
        <v>1445</v>
      </c>
      <c r="I24" s="1753" t="s">
        <v>1446</v>
      </c>
      <c r="J24" s="1752" t="s">
        <v>1445</v>
      </c>
    </row>
    <row r="25" spans="1:10" ht="10.5" customHeight="1" x14ac:dyDescent="0.25">
      <c r="A25" s="1857" t="s">
        <v>915</v>
      </c>
      <c r="B25" s="1894">
        <v>8.4</v>
      </c>
      <c r="C25" s="1894">
        <v>8.5</v>
      </c>
      <c r="D25" s="1894">
        <v>8.1999999999999993</v>
      </c>
      <c r="E25" s="1895">
        <v>8</v>
      </c>
      <c r="F25" s="1896">
        <v>7.8</v>
      </c>
      <c r="G25" s="1846" t="s">
        <v>1087</v>
      </c>
      <c r="H25" s="1847" t="s">
        <v>911</v>
      </c>
      <c r="I25" s="1846" t="s">
        <v>1087</v>
      </c>
      <c r="J25" s="1847" t="s">
        <v>911</v>
      </c>
    </row>
    <row r="26" spans="1:10" ht="10.5" customHeight="1" thickBot="1" x14ac:dyDescent="0.3">
      <c r="A26" s="1897" t="s">
        <v>914</v>
      </c>
      <c r="B26" s="1898">
        <v>10.5</v>
      </c>
      <c r="C26" s="1899">
        <v>10.5</v>
      </c>
      <c r="D26" s="1900">
        <v>10.6</v>
      </c>
      <c r="E26" s="1900">
        <v>10.5</v>
      </c>
      <c r="F26" s="1901">
        <v>9.8000000000000007</v>
      </c>
      <c r="G26" s="1890" t="s">
        <v>1084</v>
      </c>
      <c r="H26" s="1891" t="s">
        <v>904</v>
      </c>
      <c r="I26" s="1890" t="s">
        <v>1084</v>
      </c>
      <c r="J26" s="1891" t="s">
        <v>904</v>
      </c>
    </row>
    <row r="27" spans="1:10" ht="10.5" customHeight="1" x14ac:dyDescent="0.25">
      <c r="A27" s="2079"/>
      <c r="B27" s="2079" t="s">
        <v>62</v>
      </c>
      <c r="C27" s="2079" t="s">
        <v>62</v>
      </c>
      <c r="D27" s="2079" t="s">
        <v>62</v>
      </c>
      <c r="E27" s="2079" t="s">
        <v>62</v>
      </c>
      <c r="F27" s="2079" t="s">
        <v>62</v>
      </c>
      <c r="G27" s="2080" t="s">
        <v>62</v>
      </c>
      <c r="H27" s="2080" t="s">
        <v>62</v>
      </c>
      <c r="I27" s="2080" t="s">
        <v>62</v>
      </c>
      <c r="J27" s="2080" t="s">
        <v>62</v>
      </c>
    </row>
    <row r="28" spans="1:10" ht="10.5" customHeight="1" x14ac:dyDescent="0.3">
      <c r="A28" s="528"/>
      <c r="B28" s="528"/>
      <c r="C28" s="528"/>
      <c r="D28" s="528"/>
      <c r="E28" s="528"/>
      <c r="F28" s="528"/>
      <c r="G28" s="528"/>
      <c r="H28" s="528"/>
      <c r="I28" s="528"/>
      <c r="J28" s="528"/>
    </row>
    <row r="29" spans="1:10" ht="15" customHeight="1" x14ac:dyDescent="0.3">
      <c r="A29" s="2081" t="s">
        <v>920</v>
      </c>
      <c r="B29" s="2081" t="s">
        <v>62</v>
      </c>
      <c r="C29" s="2081" t="s">
        <v>62</v>
      </c>
      <c r="D29" s="2081" t="s">
        <v>62</v>
      </c>
      <c r="E29" s="528"/>
      <c r="F29" s="528"/>
      <c r="G29" s="528"/>
      <c r="H29" s="528"/>
      <c r="I29" s="528"/>
      <c r="J29" s="528"/>
    </row>
    <row r="30" spans="1:10" ht="15" customHeight="1" x14ac:dyDescent="0.3">
      <c r="A30" s="611" t="s">
        <v>1447</v>
      </c>
      <c r="B30" s="528"/>
      <c r="C30" s="610"/>
      <c r="D30" s="610"/>
      <c r="E30" s="610"/>
      <c r="F30" s="610"/>
      <c r="G30" s="528"/>
      <c r="H30" s="528"/>
      <c r="I30" s="528"/>
      <c r="J30" s="528"/>
    </row>
    <row r="31" spans="1:10" ht="22.5" customHeight="1" x14ac:dyDescent="0.3">
      <c r="A31" s="616"/>
      <c r="B31" s="1751"/>
      <c r="C31" s="1751" t="s">
        <v>919</v>
      </c>
      <c r="D31" s="1751" t="s">
        <v>1462</v>
      </c>
      <c r="E31" s="1751" t="s">
        <v>809</v>
      </c>
      <c r="F31" s="1748"/>
      <c r="G31" s="528"/>
      <c r="H31" s="528"/>
      <c r="I31" s="528"/>
      <c r="J31" s="528"/>
    </row>
    <row r="32" spans="1:10" ht="15.75" customHeight="1" thickBot="1" x14ac:dyDescent="0.35">
      <c r="A32" s="1750" t="s">
        <v>788</v>
      </c>
      <c r="B32" s="1749"/>
      <c r="C32" s="1749"/>
      <c r="D32" s="1749"/>
      <c r="E32" s="1749"/>
      <c r="F32" s="1748"/>
      <c r="G32" s="528"/>
      <c r="H32" s="528"/>
      <c r="I32" s="528"/>
      <c r="J32" s="528"/>
    </row>
    <row r="33" spans="1:10" ht="15" customHeight="1" x14ac:dyDescent="0.3">
      <c r="A33" s="609" t="s">
        <v>839</v>
      </c>
      <c r="B33" s="1747"/>
      <c r="C33" s="1747" t="s">
        <v>269</v>
      </c>
      <c r="D33" s="1747">
        <v>18</v>
      </c>
      <c r="E33" s="1747" t="s">
        <v>269</v>
      </c>
      <c r="F33" s="1741"/>
      <c r="G33" s="528"/>
      <c r="H33" s="528"/>
      <c r="I33" s="528"/>
      <c r="J33" s="528"/>
    </row>
    <row r="34" spans="1:10" ht="15" customHeight="1" x14ac:dyDescent="0.3">
      <c r="A34" s="608" t="s">
        <v>838</v>
      </c>
      <c r="B34" s="1746"/>
      <c r="C34" s="1746">
        <v>101</v>
      </c>
      <c r="D34" s="1746">
        <v>100</v>
      </c>
      <c r="E34" s="1746">
        <v>1</v>
      </c>
      <c r="F34" s="1741"/>
      <c r="G34" s="528"/>
      <c r="H34" s="528"/>
      <c r="I34" s="528"/>
      <c r="J34" s="528"/>
    </row>
    <row r="35" spans="1:10" ht="15" customHeight="1" x14ac:dyDescent="0.3">
      <c r="A35" s="608" t="s">
        <v>837</v>
      </c>
      <c r="B35" s="1746"/>
      <c r="C35" s="1746">
        <v>1</v>
      </c>
      <c r="D35" s="1746">
        <v>32</v>
      </c>
      <c r="E35" s="1746" t="s">
        <v>269</v>
      </c>
      <c r="F35" s="1741"/>
      <c r="G35" s="528"/>
      <c r="H35" s="528"/>
      <c r="I35" s="528"/>
      <c r="J35" s="528"/>
    </row>
    <row r="36" spans="1:10" ht="15" customHeight="1" x14ac:dyDescent="0.3">
      <c r="A36" s="608" t="s">
        <v>836</v>
      </c>
      <c r="B36" s="1746"/>
      <c r="C36" s="1746">
        <v>1</v>
      </c>
      <c r="D36" s="1746" t="s">
        <v>269</v>
      </c>
      <c r="E36" s="1746">
        <v>5</v>
      </c>
      <c r="F36" s="1741"/>
      <c r="G36" s="528"/>
      <c r="H36" s="528"/>
      <c r="I36" s="528"/>
      <c r="J36" s="528"/>
    </row>
    <row r="37" spans="1:10" ht="15" customHeight="1" x14ac:dyDescent="0.3">
      <c r="A37" s="1745" t="s">
        <v>918</v>
      </c>
      <c r="B37" s="1744"/>
      <c r="C37" s="1744">
        <v>103</v>
      </c>
      <c r="D37" s="1744">
        <v>150</v>
      </c>
      <c r="E37" s="1744">
        <v>6</v>
      </c>
      <c r="F37" s="1743"/>
      <c r="G37" s="528"/>
      <c r="H37" s="528"/>
      <c r="I37" s="528"/>
      <c r="J37" s="528"/>
    </row>
    <row r="38" spans="1:10" ht="15" customHeight="1" x14ac:dyDescent="0.3">
      <c r="A38" s="1745" t="s">
        <v>917</v>
      </c>
      <c r="B38" s="1744"/>
      <c r="C38" s="1744">
        <v>-40</v>
      </c>
      <c r="D38" s="1744">
        <v>-80</v>
      </c>
      <c r="E38" s="1744">
        <v>-6</v>
      </c>
      <c r="F38" s="1743"/>
      <c r="G38" s="528"/>
      <c r="H38" s="528"/>
      <c r="I38" s="528"/>
      <c r="J38" s="528"/>
    </row>
    <row r="39" spans="1:10" ht="15" customHeight="1" x14ac:dyDescent="0.3">
      <c r="A39" s="1745" t="s">
        <v>833</v>
      </c>
      <c r="B39" s="1744"/>
      <c r="C39" s="1744">
        <v>63</v>
      </c>
      <c r="D39" s="1744">
        <v>70</v>
      </c>
      <c r="E39" s="1744" t="s">
        <v>260</v>
      </c>
      <c r="F39" s="1743"/>
      <c r="G39" s="528"/>
      <c r="H39" s="528"/>
      <c r="I39" s="528"/>
      <c r="J39" s="528"/>
    </row>
    <row r="40" spans="1:10" ht="15" customHeight="1" x14ac:dyDescent="0.3">
      <c r="A40" s="608" t="s">
        <v>832</v>
      </c>
      <c r="B40" s="1746"/>
      <c r="C40" s="1746" t="s">
        <v>269</v>
      </c>
      <c r="D40" s="1746">
        <v>1</v>
      </c>
      <c r="E40" s="1746">
        <v>-1</v>
      </c>
      <c r="F40" s="1741"/>
      <c r="G40" s="528"/>
      <c r="H40" s="528"/>
      <c r="I40" s="528"/>
      <c r="J40" s="528"/>
    </row>
    <row r="41" spans="1:10" ht="15" customHeight="1" x14ac:dyDescent="0.3">
      <c r="A41" s="1745" t="s">
        <v>831</v>
      </c>
      <c r="B41" s="1744"/>
      <c r="C41" s="1744">
        <v>63</v>
      </c>
      <c r="D41" s="1744">
        <v>71</v>
      </c>
      <c r="E41" s="1744">
        <v>-1</v>
      </c>
      <c r="F41" s="1743"/>
      <c r="G41" s="528"/>
      <c r="H41" s="528"/>
      <c r="I41" s="528"/>
      <c r="J41" s="528"/>
    </row>
    <row r="42" spans="1:10" ht="15" customHeight="1" x14ac:dyDescent="0.3">
      <c r="A42" s="608" t="s">
        <v>916</v>
      </c>
      <c r="B42" s="1742"/>
      <c r="C42" s="1742">
        <v>877</v>
      </c>
      <c r="D42" s="1902">
        <v>1841</v>
      </c>
      <c r="E42" s="1742">
        <v>26</v>
      </c>
      <c r="F42" s="1740"/>
      <c r="G42" s="528"/>
      <c r="H42" s="528"/>
      <c r="I42" s="528"/>
      <c r="J42" s="528"/>
    </row>
    <row r="43" spans="1:10" ht="15" customHeight="1" x14ac:dyDescent="0.3">
      <c r="A43" s="528"/>
      <c r="B43" s="528"/>
      <c r="C43" s="528"/>
      <c r="D43" s="528"/>
      <c r="E43" s="528"/>
      <c r="F43" s="528"/>
      <c r="G43" s="528"/>
      <c r="H43" s="528"/>
      <c r="I43" s="528"/>
      <c r="J43" s="528"/>
    </row>
  </sheetData>
  <mergeCells count="9">
    <mergeCell ref="A27:J27"/>
    <mergeCell ref="A29:D29"/>
    <mergeCell ref="A1:F1"/>
    <mergeCell ref="G1:H1"/>
    <mergeCell ref="I1:J1"/>
    <mergeCell ref="I2:J2"/>
    <mergeCell ref="A23:D23"/>
    <mergeCell ref="G23:H23"/>
    <mergeCell ref="I23:J23"/>
  </mergeCells>
  <pageMargins left="0.70866141732283505" right="0.70866141732283505" top="0.74803149606299202" bottom="0.74803149606299202" header="0.31496062992126" footer="0.31496062992126"/>
  <pageSetup paperSize="9" scale="90" orientation="portrait" r:id="rId1"/>
  <headerFooter alignWithMargins="0"/>
  <ignoredErrors>
    <ignoredError sqref="G4:J6 B11 C33:E42 F11 G12:J16 G8:J10 G18:J26 I17:J1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1EFF-D524-488E-9F37-39122903E70A}">
  <dimension ref="A1:J23"/>
  <sheetViews>
    <sheetView view="pageLayout" topLeftCell="A55" zoomScaleNormal="100" workbookViewId="0">
      <selection activeCell="I30" sqref="I30"/>
    </sheetView>
  </sheetViews>
  <sheetFormatPr defaultColWidth="8.88671875" defaultRowHeight="13.2" x14ac:dyDescent="0.25"/>
  <cols>
    <col min="1" max="1" width="42" style="260" customWidth="1"/>
    <col min="2" max="6" width="7.5546875" style="260" customWidth="1"/>
    <col min="7" max="10" width="7.88671875" style="260" customWidth="1"/>
    <col min="11" max="16384" width="8.88671875" style="260"/>
  </cols>
  <sheetData>
    <row r="1" spans="1:10" ht="15.75" customHeight="1" thickBot="1" x14ac:dyDescent="0.3">
      <c r="A1" s="2081" t="s">
        <v>1494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  <c r="G1" s="2082" t="s">
        <v>62</v>
      </c>
      <c r="H1" s="1768"/>
      <c r="I1" s="1603"/>
      <c r="J1" s="1603"/>
    </row>
    <row r="2" spans="1:10" ht="12.75" customHeight="1" x14ac:dyDescent="0.25">
      <c r="A2" s="1603"/>
      <c r="B2" s="1603"/>
      <c r="C2" s="1603"/>
      <c r="D2" s="1603"/>
      <c r="E2" s="1603"/>
      <c r="F2" s="1602"/>
      <c r="G2" s="2109" t="s">
        <v>840</v>
      </c>
      <c r="H2" s="2110" t="s">
        <v>62</v>
      </c>
      <c r="I2" s="2104"/>
      <c r="J2" s="2081" t="s">
        <v>62</v>
      </c>
    </row>
    <row r="3" spans="1:10" ht="10.5" customHeight="1" x14ac:dyDescent="0.25">
      <c r="A3" s="738"/>
      <c r="B3" s="738"/>
      <c r="C3" s="738"/>
      <c r="D3" s="738"/>
      <c r="E3" s="738"/>
      <c r="F3" s="737"/>
      <c r="G3" s="1767"/>
      <c r="H3" s="1766"/>
      <c r="I3" s="2089"/>
      <c r="J3" s="2087" t="s">
        <v>62</v>
      </c>
    </row>
    <row r="4" spans="1:10" ht="10.5" customHeight="1" thickBot="1" x14ac:dyDescent="0.3">
      <c r="A4" s="1765" t="s">
        <v>788</v>
      </c>
      <c r="B4" s="1764" t="s">
        <v>1447</v>
      </c>
      <c r="C4" s="1764" t="s">
        <v>1184</v>
      </c>
      <c r="D4" s="1764" t="s">
        <v>1083</v>
      </c>
      <c r="E4" s="1764" t="s">
        <v>820</v>
      </c>
      <c r="F4" s="736" t="s">
        <v>819</v>
      </c>
      <c r="G4" s="1763" t="s">
        <v>1446</v>
      </c>
      <c r="H4" s="1762" t="s">
        <v>1445</v>
      </c>
      <c r="I4" s="1710"/>
      <c r="J4" s="1709"/>
    </row>
    <row r="5" spans="1:10" ht="10.5" customHeight="1" x14ac:dyDescent="0.25">
      <c r="A5" s="734" t="s">
        <v>839</v>
      </c>
      <c r="B5" s="1717" t="s">
        <v>269</v>
      </c>
      <c r="C5" s="1717">
        <v>-1</v>
      </c>
      <c r="D5" s="1717" t="s">
        <v>269</v>
      </c>
      <c r="E5" s="1717" t="s">
        <v>269</v>
      </c>
      <c r="F5" s="1761">
        <v>-1</v>
      </c>
      <c r="G5" s="1995" t="s">
        <v>1515</v>
      </c>
      <c r="H5" s="1996" t="s">
        <v>1515</v>
      </c>
      <c r="I5" s="729"/>
      <c r="J5" s="1704"/>
    </row>
    <row r="6" spans="1:10" ht="10.5" customHeight="1" x14ac:dyDescent="0.25">
      <c r="A6" s="727" t="s">
        <v>838</v>
      </c>
      <c r="B6" s="1607">
        <v>101</v>
      </c>
      <c r="C6" s="1607">
        <v>110</v>
      </c>
      <c r="D6" s="1607">
        <v>102</v>
      </c>
      <c r="E6" s="1607">
        <v>95</v>
      </c>
      <c r="F6" s="1606">
        <v>98</v>
      </c>
      <c r="G6" s="1903" t="s">
        <v>910</v>
      </c>
      <c r="H6" s="1904" t="s">
        <v>1448</v>
      </c>
      <c r="I6" s="729"/>
      <c r="J6" s="1704"/>
    </row>
    <row r="7" spans="1:10" ht="10.5" customHeight="1" x14ac:dyDescent="0.25">
      <c r="A7" s="727" t="s">
        <v>837</v>
      </c>
      <c r="B7" s="1607">
        <v>1</v>
      </c>
      <c r="C7" s="1607">
        <v>-1</v>
      </c>
      <c r="D7" s="1607" t="s">
        <v>269</v>
      </c>
      <c r="E7" s="1607">
        <v>-1</v>
      </c>
      <c r="F7" s="1606" t="s">
        <v>269</v>
      </c>
      <c r="G7" s="1903" t="s">
        <v>1515</v>
      </c>
      <c r="H7" s="1997" t="s">
        <v>1515</v>
      </c>
      <c r="I7" s="729"/>
      <c r="J7" s="1704"/>
    </row>
    <row r="8" spans="1:10" ht="10.5" customHeight="1" x14ac:dyDescent="0.25">
      <c r="A8" s="727" t="s">
        <v>836</v>
      </c>
      <c r="B8" s="1607">
        <v>1</v>
      </c>
      <c r="C8" s="1607">
        <v>3</v>
      </c>
      <c r="D8" s="1607">
        <v>1</v>
      </c>
      <c r="E8" s="1607">
        <v>2</v>
      </c>
      <c r="F8" s="1606">
        <v>1</v>
      </c>
      <c r="G8" s="1903" t="s">
        <v>1515</v>
      </c>
      <c r="H8" s="1904" t="s">
        <v>1515</v>
      </c>
      <c r="I8" s="729"/>
      <c r="J8" s="1726"/>
    </row>
    <row r="9" spans="1:10" ht="10.5" customHeight="1" x14ac:dyDescent="0.25">
      <c r="A9" s="1588" t="s">
        <v>835</v>
      </c>
      <c r="B9" s="1617">
        <v>103</v>
      </c>
      <c r="C9" s="1617">
        <v>111</v>
      </c>
      <c r="D9" s="1617">
        <v>103</v>
      </c>
      <c r="E9" s="1617">
        <v>96</v>
      </c>
      <c r="F9" s="532">
        <v>98</v>
      </c>
      <c r="G9" s="1905" t="s">
        <v>1081</v>
      </c>
      <c r="H9" s="1906" t="s">
        <v>1090</v>
      </c>
      <c r="I9" s="1736"/>
      <c r="J9" s="1760"/>
    </row>
    <row r="10" spans="1:10" ht="10.5" customHeight="1" x14ac:dyDescent="0.25">
      <c r="A10" s="1588" t="s">
        <v>834</v>
      </c>
      <c r="B10" s="1617">
        <v>-40</v>
      </c>
      <c r="C10" s="1617">
        <v>-42</v>
      </c>
      <c r="D10" s="1617">
        <v>-44</v>
      </c>
      <c r="E10" s="1617">
        <v>-39</v>
      </c>
      <c r="F10" s="532">
        <v>-39</v>
      </c>
      <c r="G10" s="1905" t="s">
        <v>910</v>
      </c>
      <c r="H10" s="1906" t="s">
        <v>908</v>
      </c>
      <c r="I10" s="1736"/>
      <c r="J10" s="1760"/>
    </row>
    <row r="11" spans="1:10" ht="10.5" customHeight="1" x14ac:dyDescent="0.25">
      <c r="A11" s="1588" t="s">
        <v>833</v>
      </c>
      <c r="B11" s="1617">
        <v>63</v>
      </c>
      <c r="C11" s="1617">
        <v>69</v>
      </c>
      <c r="D11" s="1617">
        <v>59</v>
      </c>
      <c r="E11" s="1617">
        <v>57</v>
      </c>
      <c r="F11" s="532">
        <v>59</v>
      </c>
      <c r="G11" s="1905" t="s">
        <v>1084</v>
      </c>
      <c r="H11" s="1906" t="s">
        <v>899</v>
      </c>
      <c r="I11" s="1736"/>
      <c r="J11" s="1760"/>
    </row>
    <row r="12" spans="1:10" ht="10.5" customHeight="1" x14ac:dyDescent="0.25">
      <c r="A12" s="727" t="s">
        <v>832</v>
      </c>
      <c r="B12" s="1607" t="s">
        <v>269</v>
      </c>
      <c r="C12" s="1607" t="s">
        <v>269</v>
      </c>
      <c r="D12" s="1607" t="s">
        <v>269</v>
      </c>
      <c r="E12" s="1607" t="s">
        <v>269</v>
      </c>
      <c r="F12" s="1606" t="s">
        <v>269</v>
      </c>
      <c r="G12" s="1903" t="s">
        <v>1515</v>
      </c>
      <c r="H12" s="1904" t="s">
        <v>1515</v>
      </c>
      <c r="I12" s="1628"/>
      <c r="J12" s="1704"/>
    </row>
    <row r="13" spans="1:10" ht="10.5" customHeight="1" x14ac:dyDescent="0.25">
      <c r="A13" s="1588" t="s">
        <v>831</v>
      </c>
      <c r="B13" s="1617">
        <v>63</v>
      </c>
      <c r="C13" s="1617">
        <v>69</v>
      </c>
      <c r="D13" s="1617">
        <v>59</v>
      </c>
      <c r="E13" s="1617">
        <v>57</v>
      </c>
      <c r="F13" s="532">
        <v>59</v>
      </c>
      <c r="G13" s="1905" t="s">
        <v>1084</v>
      </c>
      <c r="H13" s="1906" t="s">
        <v>899</v>
      </c>
      <c r="I13" s="1736"/>
      <c r="J13" s="1760"/>
    </row>
    <row r="14" spans="1:10" ht="10.5" customHeight="1" x14ac:dyDescent="0.25">
      <c r="A14" s="1593"/>
      <c r="B14" s="1614"/>
      <c r="C14" s="1614"/>
      <c r="D14" s="1614"/>
      <c r="E14" s="1614"/>
      <c r="F14" s="1613"/>
      <c r="G14" s="1907"/>
      <c r="H14" s="1908"/>
      <c r="I14" s="1736"/>
      <c r="J14" s="1760"/>
    </row>
    <row r="15" spans="1:10" ht="10.5" customHeight="1" x14ac:dyDescent="0.25">
      <c r="A15" s="608" t="s">
        <v>925</v>
      </c>
      <c r="B15" s="1607">
        <v>38.834951456310677</v>
      </c>
      <c r="C15" s="1607">
        <v>37.837837837837839</v>
      </c>
      <c r="D15" s="1607">
        <v>42.718446601941743</v>
      </c>
      <c r="E15" s="1607">
        <v>40.625</v>
      </c>
      <c r="F15" s="1606">
        <v>39.795918367346935</v>
      </c>
      <c r="G15" s="1903"/>
      <c r="H15" s="1904"/>
      <c r="I15" s="729"/>
      <c r="J15" s="1704"/>
    </row>
    <row r="16" spans="1:10" ht="10.5" customHeight="1" x14ac:dyDescent="0.25">
      <c r="A16" s="608" t="s">
        <v>876</v>
      </c>
      <c r="B16" s="1607">
        <v>191</v>
      </c>
      <c r="C16" s="1607">
        <v>217</v>
      </c>
      <c r="D16" s="1607">
        <v>172</v>
      </c>
      <c r="E16" s="1607">
        <v>177</v>
      </c>
      <c r="F16" s="1606">
        <v>176</v>
      </c>
      <c r="G16" s="1903" t="s">
        <v>903</v>
      </c>
      <c r="H16" s="1904" t="s">
        <v>1100</v>
      </c>
      <c r="I16" s="729"/>
      <c r="J16" s="1704"/>
    </row>
    <row r="17" spans="1:10" ht="10.5" customHeight="1" x14ac:dyDescent="0.25">
      <c r="A17" s="608" t="s">
        <v>827</v>
      </c>
      <c r="B17" s="1607">
        <v>899</v>
      </c>
      <c r="C17" s="1607">
        <v>1014</v>
      </c>
      <c r="D17" s="1607">
        <v>978</v>
      </c>
      <c r="E17" s="1607">
        <v>954</v>
      </c>
      <c r="F17" s="1606">
        <v>942</v>
      </c>
      <c r="G17" s="1903" t="s">
        <v>908</v>
      </c>
      <c r="H17" s="1904" t="s">
        <v>898</v>
      </c>
      <c r="I17" s="729"/>
      <c r="J17" s="1704"/>
    </row>
    <row r="18" spans="1:10" ht="10.5" customHeight="1" x14ac:dyDescent="0.25">
      <c r="A18" s="608" t="s">
        <v>1218</v>
      </c>
      <c r="B18" s="1654">
        <v>102.3</v>
      </c>
      <c r="C18" s="1654">
        <v>120.4</v>
      </c>
      <c r="D18" s="1654">
        <v>115.5</v>
      </c>
      <c r="E18" s="1654">
        <v>113.9</v>
      </c>
      <c r="F18" s="1838">
        <v>113.4</v>
      </c>
      <c r="G18" s="1903" t="s">
        <v>909</v>
      </c>
      <c r="H18" s="1904" t="s">
        <v>1092</v>
      </c>
      <c r="I18" s="1759"/>
      <c r="J18" s="1726"/>
    </row>
    <row r="19" spans="1:10" ht="10.5" customHeight="1" x14ac:dyDescent="0.25">
      <c r="A19" s="608" t="s">
        <v>924</v>
      </c>
      <c r="B19" s="1654">
        <v>101.7</v>
      </c>
      <c r="C19" s="1654">
        <v>114.7</v>
      </c>
      <c r="D19" s="1654">
        <v>113.6</v>
      </c>
      <c r="E19" s="1654">
        <v>108.6</v>
      </c>
      <c r="F19" s="1838">
        <v>103.8</v>
      </c>
      <c r="G19" s="1903" t="s">
        <v>906</v>
      </c>
      <c r="H19" s="1904" t="s">
        <v>898</v>
      </c>
      <c r="I19" s="1759"/>
      <c r="J19" s="1726"/>
    </row>
    <row r="20" spans="1:10" ht="19.5" customHeight="1" x14ac:dyDescent="0.25">
      <c r="A20" s="612" t="s">
        <v>923</v>
      </c>
      <c r="B20" s="1654">
        <v>-1.9</v>
      </c>
      <c r="C20" s="1654">
        <v>1</v>
      </c>
      <c r="D20" s="1654">
        <v>0.6</v>
      </c>
      <c r="E20" s="1654">
        <v>0.8</v>
      </c>
      <c r="F20" s="1838">
        <v>-1.6</v>
      </c>
      <c r="G20" s="1903"/>
      <c r="H20" s="1904"/>
      <c r="I20" s="1759"/>
      <c r="J20" s="1726"/>
    </row>
    <row r="21" spans="1:10" ht="10.5" customHeight="1" x14ac:dyDescent="0.25">
      <c r="A21" s="608" t="s">
        <v>922</v>
      </c>
      <c r="B21" s="1654">
        <v>-2.8</v>
      </c>
      <c r="C21" s="1654">
        <v>-0.29999999999999982</v>
      </c>
      <c r="D21" s="1654">
        <v>3.1</v>
      </c>
      <c r="E21" s="1654">
        <v>2</v>
      </c>
      <c r="F21" s="1838">
        <v>1.4</v>
      </c>
      <c r="G21" s="1903"/>
      <c r="H21" s="1904"/>
      <c r="I21" s="1759"/>
      <c r="J21" s="1726"/>
    </row>
    <row r="22" spans="1:10" ht="10.5" customHeight="1" thickBot="1" x14ac:dyDescent="0.3">
      <c r="A22" s="608" t="s">
        <v>826</v>
      </c>
      <c r="B22" s="1607">
        <v>877</v>
      </c>
      <c r="C22" s="1607">
        <v>869</v>
      </c>
      <c r="D22" s="1607">
        <v>858</v>
      </c>
      <c r="E22" s="1607">
        <v>851</v>
      </c>
      <c r="F22" s="1606">
        <v>820</v>
      </c>
      <c r="G22" s="1909" t="s">
        <v>1084</v>
      </c>
      <c r="H22" s="1910" t="s">
        <v>907</v>
      </c>
      <c r="I22" s="1759"/>
      <c r="J22" s="1726"/>
    </row>
    <row r="23" spans="1:10" ht="15" customHeight="1" x14ac:dyDescent="0.3">
      <c r="A23" s="528"/>
      <c r="B23" s="528"/>
      <c r="C23" s="528"/>
      <c r="D23" s="528"/>
      <c r="E23" s="528"/>
      <c r="F23" s="528"/>
      <c r="G23" s="607"/>
      <c r="H23" s="607"/>
      <c r="I23" s="528"/>
      <c r="J23" s="528"/>
    </row>
  </sheetData>
  <mergeCells count="4">
    <mergeCell ref="A1:G1"/>
    <mergeCell ref="G2:H2"/>
    <mergeCell ref="I2:J2"/>
    <mergeCell ref="I3:J3"/>
  </mergeCells>
  <pageMargins left="0.70866141732283505" right="0.70866141732283505" top="0.74803149606299202" bottom="0.74803149606299202" header="0.31496062992126" footer="0.31496062992126"/>
  <pageSetup paperSize="9" scale="91" orientation="portrait" r:id="rId1"/>
  <headerFooter alignWithMargins="0"/>
  <colBreaks count="1" manualBreakCount="1">
    <brk id="8" max="1048575" man="1"/>
  </colBreaks>
  <ignoredErrors>
    <ignoredError sqref="B6:H6 B13:H22 B12:F12 B9:H11 B8:F8 B5:F5 B7:F7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C584-BB41-49D3-B190-1CDCD1F8A270}">
  <dimension ref="A1:H44"/>
  <sheetViews>
    <sheetView view="pageLayout" topLeftCell="A61" zoomScaleNormal="100" zoomScaleSheetLayoutView="100" workbookViewId="0">
      <selection activeCell="B45" sqref="B45"/>
    </sheetView>
  </sheetViews>
  <sheetFormatPr defaultColWidth="8.88671875" defaultRowHeight="13.2" x14ac:dyDescent="0.25"/>
  <cols>
    <col min="1" max="1" width="34.33203125" style="260" customWidth="1"/>
    <col min="2" max="6" width="7.5546875" style="260" customWidth="1"/>
    <col min="7" max="8" width="7.88671875" style="260" customWidth="1"/>
    <col min="9" max="16384" width="8.88671875" style="260"/>
  </cols>
  <sheetData>
    <row r="1" spans="1:8" ht="12.75" customHeight="1" x14ac:dyDescent="0.25">
      <c r="A1" s="2081" t="s">
        <v>1495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8" t="s">
        <v>62</v>
      </c>
      <c r="G1" s="2111" t="s">
        <v>840</v>
      </c>
      <c r="H1" s="2112" t="s">
        <v>62</v>
      </c>
    </row>
    <row r="2" spans="1:8" ht="10.5" customHeight="1" x14ac:dyDescent="0.25">
      <c r="A2" s="738"/>
      <c r="B2" s="738"/>
      <c r="C2" s="738"/>
      <c r="D2" s="738"/>
      <c r="E2" s="738"/>
      <c r="F2" s="737"/>
      <c r="G2" s="1782"/>
      <c r="H2" s="1781"/>
    </row>
    <row r="3" spans="1:8" ht="10.5" customHeight="1" thickBot="1" x14ac:dyDescent="0.3">
      <c r="A3" s="1780" t="s">
        <v>788</v>
      </c>
      <c r="B3" s="1779" t="s">
        <v>1447</v>
      </c>
      <c r="C3" s="1779" t="s">
        <v>1184</v>
      </c>
      <c r="D3" s="1779" t="s">
        <v>1083</v>
      </c>
      <c r="E3" s="1779" t="s">
        <v>820</v>
      </c>
      <c r="F3" s="736" t="s">
        <v>819</v>
      </c>
      <c r="G3" s="1778" t="s">
        <v>1446</v>
      </c>
      <c r="H3" s="1777" t="s">
        <v>1445</v>
      </c>
    </row>
    <row r="4" spans="1:8" ht="10.5" customHeight="1" x14ac:dyDescent="0.25">
      <c r="A4" s="734" t="s">
        <v>839</v>
      </c>
      <c r="B4" s="1717">
        <v>18</v>
      </c>
      <c r="C4" s="1717">
        <v>13</v>
      </c>
      <c r="D4" s="1717">
        <v>14</v>
      </c>
      <c r="E4" s="1717">
        <v>14</v>
      </c>
      <c r="F4" s="1761">
        <v>14</v>
      </c>
      <c r="G4" s="1846" t="s">
        <v>1470</v>
      </c>
      <c r="H4" s="1847" t="s">
        <v>1099</v>
      </c>
    </row>
    <row r="5" spans="1:8" ht="10.5" customHeight="1" x14ac:dyDescent="0.25">
      <c r="A5" s="727" t="s">
        <v>838</v>
      </c>
      <c r="B5" s="1607">
        <v>100</v>
      </c>
      <c r="C5" s="1607">
        <v>107</v>
      </c>
      <c r="D5" s="1607">
        <v>90</v>
      </c>
      <c r="E5" s="1607">
        <v>95</v>
      </c>
      <c r="F5" s="1606">
        <v>90</v>
      </c>
      <c r="G5" s="1911" t="s">
        <v>1086</v>
      </c>
      <c r="H5" s="1912" t="s">
        <v>1090</v>
      </c>
    </row>
    <row r="6" spans="1:8" ht="10.5" customHeight="1" x14ac:dyDescent="0.25">
      <c r="A6" s="727" t="s">
        <v>837</v>
      </c>
      <c r="B6" s="1607">
        <v>32</v>
      </c>
      <c r="C6" s="1607">
        <v>37</v>
      </c>
      <c r="D6" s="1607">
        <v>11</v>
      </c>
      <c r="E6" s="1607">
        <v>17</v>
      </c>
      <c r="F6" s="1606">
        <v>46</v>
      </c>
      <c r="G6" s="1911" t="s">
        <v>1461</v>
      </c>
      <c r="H6" s="1912" t="s">
        <v>1101</v>
      </c>
    </row>
    <row r="7" spans="1:8" ht="10.5" customHeight="1" x14ac:dyDescent="0.25">
      <c r="A7" s="727" t="s">
        <v>836</v>
      </c>
      <c r="B7" s="1607" t="s">
        <v>269</v>
      </c>
      <c r="C7" s="1607" t="s">
        <v>269</v>
      </c>
      <c r="D7" s="1607">
        <v>16</v>
      </c>
      <c r="E7" s="1607">
        <v>13</v>
      </c>
      <c r="F7" s="1606">
        <v>4</v>
      </c>
      <c r="G7" s="1911" t="s">
        <v>1515</v>
      </c>
      <c r="H7" s="1912" t="s">
        <v>1515</v>
      </c>
    </row>
    <row r="8" spans="1:8" ht="10.5" customHeight="1" x14ac:dyDescent="0.25">
      <c r="A8" s="1588" t="s">
        <v>835</v>
      </c>
      <c r="B8" s="1617">
        <v>150</v>
      </c>
      <c r="C8" s="1617">
        <v>157</v>
      </c>
      <c r="D8" s="1617">
        <v>131</v>
      </c>
      <c r="E8" s="1617">
        <v>139</v>
      </c>
      <c r="F8" s="532">
        <v>154</v>
      </c>
      <c r="G8" s="1913" t="s">
        <v>913</v>
      </c>
      <c r="H8" s="1914" t="s">
        <v>1085</v>
      </c>
    </row>
    <row r="9" spans="1:8" ht="10.5" customHeight="1" x14ac:dyDescent="0.25">
      <c r="A9" s="1588" t="s">
        <v>834</v>
      </c>
      <c r="B9" s="1617">
        <v>-80</v>
      </c>
      <c r="C9" s="1617">
        <v>-73</v>
      </c>
      <c r="D9" s="1617">
        <v>-80</v>
      </c>
      <c r="E9" s="1617">
        <v>-80</v>
      </c>
      <c r="F9" s="532">
        <v>-83</v>
      </c>
      <c r="G9" s="1913" t="s">
        <v>1085</v>
      </c>
      <c r="H9" s="1914" t="s">
        <v>1082</v>
      </c>
    </row>
    <row r="10" spans="1:8" ht="10.5" customHeight="1" x14ac:dyDescent="0.25">
      <c r="A10" s="1588" t="s">
        <v>833</v>
      </c>
      <c r="B10" s="1617">
        <v>70</v>
      </c>
      <c r="C10" s="1617">
        <v>84</v>
      </c>
      <c r="D10" s="1617">
        <v>51</v>
      </c>
      <c r="E10" s="1617">
        <v>59</v>
      </c>
      <c r="F10" s="532">
        <v>71</v>
      </c>
      <c r="G10" s="1913" t="s">
        <v>911</v>
      </c>
      <c r="H10" s="1914" t="s">
        <v>1211</v>
      </c>
    </row>
    <row r="11" spans="1:8" ht="10.5" customHeight="1" x14ac:dyDescent="0.25">
      <c r="A11" s="727" t="s">
        <v>832</v>
      </c>
      <c r="B11" s="1607">
        <v>1</v>
      </c>
      <c r="C11" s="1607">
        <v>3</v>
      </c>
      <c r="D11" s="1607">
        <v>-2</v>
      </c>
      <c r="E11" s="1607">
        <v>-2</v>
      </c>
      <c r="F11" s="1606" t="s">
        <v>269</v>
      </c>
      <c r="G11" s="1911" t="s">
        <v>1515</v>
      </c>
      <c r="H11" s="1912" t="s">
        <v>1515</v>
      </c>
    </row>
    <row r="12" spans="1:8" ht="10.5" customHeight="1" x14ac:dyDescent="0.25">
      <c r="A12" s="1588" t="s">
        <v>831</v>
      </c>
      <c r="B12" s="1617">
        <v>71</v>
      </c>
      <c r="C12" s="1617">
        <v>87</v>
      </c>
      <c r="D12" s="1617">
        <v>49</v>
      </c>
      <c r="E12" s="1617">
        <v>57</v>
      </c>
      <c r="F12" s="532">
        <v>71</v>
      </c>
      <c r="G12" s="1913" t="s">
        <v>904</v>
      </c>
      <c r="H12" s="1914" t="s">
        <v>904</v>
      </c>
    </row>
    <row r="13" spans="1:8" ht="10.5" customHeight="1" x14ac:dyDescent="0.25">
      <c r="A13" s="1593"/>
      <c r="B13" s="1593"/>
      <c r="C13" s="1614"/>
      <c r="D13" s="1614"/>
      <c r="E13" s="1614"/>
      <c r="F13" s="1613"/>
      <c r="G13" s="1915"/>
      <c r="H13" s="1916"/>
    </row>
    <row r="14" spans="1:8" ht="10.5" customHeight="1" x14ac:dyDescent="0.25">
      <c r="A14" s="727" t="s">
        <v>830</v>
      </c>
      <c r="B14" s="1607">
        <v>53.333333333333336</v>
      </c>
      <c r="C14" s="1607">
        <v>46.496815286624205</v>
      </c>
      <c r="D14" s="1607">
        <v>61.068702290076338</v>
      </c>
      <c r="E14" s="1607">
        <v>57.553956834532372</v>
      </c>
      <c r="F14" s="1606">
        <v>53.896103896103895</v>
      </c>
      <c r="G14" s="1911" t="s">
        <v>62</v>
      </c>
      <c r="H14" s="1912" t="s">
        <v>62</v>
      </c>
    </row>
    <row r="15" spans="1:8" ht="10.5" customHeight="1" x14ac:dyDescent="0.25">
      <c r="A15" s="727" t="s">
        <v>876</v>
      </c>
      <c r="B15" s="2000">
        <v>1166</v>
      </c>
      <c r="C15" s="2000">
        <v>1514</v>
      </c>
      <c r="D15" s="2000">
        <v>1381</v>
      </c>
      <c r="E15" s="2000">
        <v>1373</v>
      </c>
      <c r="F15" s="2001">
        <v>1322</v>
      </c>
      <c r="G15" s="2004">
        <v>-0.12</v>
      </c>
      <c r="H15" s="2005" t="s">
        <v>1469</v>
      </c>
    </row>
    <row r="16" spans="1:8" ht="10.5" customHeight="1" x14ac:dyDescent="0.25">
      <c r="A16" s="1610" t="s">
        <v>827</v>
      </c>
      <c r="B16" s="1607">
        <v>4533</v>
      </c>
      <c r="C16" s="1607">
        <v>4435</v>
      </c>
      <c r="D16" s="1607">
        <v>4390</v>
      </c>
      <c r="E16" s="1607">
        <v>4417</v>
      </c>
      <c r="F16" s="1606">
        <v>4330</v>
      </c>
      <c r="G16" s="1911" t="s">
        <v>1081</v>
      </c>
      <c r="H16" s="1912" t="s">
        <v>1088</v>
      </c>
    </row>
    <row r="17" spans="1:8" ht="10.5" customHeight="1" thickBot="1" x14ac:dyDescent="0.3">
      <c r="A17" s="727" t="s">
        <v>826</v>
      </c>
      <c r="B17" s="1607">
        <v>1841</v>
      </c>
      <c r="C17" s="1607">
        <v>1836</v>
      </c>
      <c r="D17" s="1607">
        <v>1842</v>
      </c>
      <c r="E17" s="1607">
        <v>1845</v>
      </c>
      <c r="F17" s="1606">
        <v>1830</v>
      </c>
      <c r="G17" s="1917" t="s">
        <v>907</v>
      </c>
      <c r="H17" s="1918" t="s">
        <v>904</v>
      </c>
    </row>
    <row r="18" spans="1:8" ht="12.75" customHeight="1" x14ac:dyDescent="0.25">
      <c r="A18" s="727"/>
      <c r="B18" s="727"/>
      <c r="C18" s="740"/>
      <c r="D18" s="740"/>
      <c r="E18" s="740"/>
      <c r="F18" s="740"/>
      <c r="G18" s="1729"/>
      <c r="H18" s="1729"/>
    </row>
    <row r="19" spans="1:8" ht="10.5" customHeight="1" thickBot="1" x14ac:dyDescent="0.3">
      <c r="A19" s="727"/>
      <c r="B19" s="727"/>
      <c r="C19" s="740"/>
      <c r="D19" s="740"/>
      <c r="E19" s="740"/>
      <c r="F19" s="740"/>
      <c r="G19" s="1727"/>
      <c r="H19" s="1727"/>
    </row>
    <row r="20" spans="1:8" ht="15" customHeight="1" x14ac:dyDescent="0.25">
      <c r="A20" s="2081" t="s">
        <v>1468</v>
      </c>
      <c r="B20" s="2081" t="s">
        <v>62</v>
      </c>
      <c r="C20" s="2081" t="s">
        <v>62</v>
      </c>
      <c r="D20" s="2081" t="s">
        <v>62</v>
      </c>
      <c r="E20" s="1603"/>
      <c r="F20" s="1602"/>
      <c r="G20" s="2111" t="s">
        <v>840</v>
      </c>
      <c r="H20" s="2112" t="s">
        <v>62</v>
      </c>
    </row>
    <row r="21" spans="1:8" ht="10.5" customHeight="1" thickBot="1" x14ac:dyDescent="0.3">
      <c r="A21" s="1780" t="s">
        <v>814</v>
      </c>
      <c r="B21" s="1779" t="s">
        <v>1447</v>
      </c>
      <c r="C21" s="1779" t="s">
        <v>1184</v>
      </c>
      <c r="D21" s="1779" t="s">
        <v>1083</v>
      </c>
      <c r="E21" s="1779" t="s">
        <v>820</v>
      </c>
      <c r="F21" s="736" t="s">
        <v>819</v>
      </c>
      <c r="G21" s="1778" t="s">
        <v>1446</v>
      </c>
      <c r="H21" s="1777" t="s">
        <v>1445</v>
      </c>
    </row>
    <row r="22" spans="1:8" ht="10.5" customHeight="1" x14ac:dyDescent="0.25">
      <c r="A22" s="1788" t="s">
        <v>1467</v>
      </c>
      <c r="B22" s="1787">
        <v>77</v>
      </c>
      <c r="C22" s="1787">
        <v>91.4</v>
      </c>
      <c r="D22" s="1787">
        <v>86.9</v>
      </c>
      <c r="E22" s="1787">
        <v>85.8</v>
      </c>
      <c r="F22" s="1786">
        <v>84.5</v>
      </c>
      <c r="G22" s="1846" t="s">
        <v>899</v>
      </c>
      <c r="H22" s="1847" t="s">
        <v>1466</v>
      </c>
    </row>
    <row r="23" spans="1:8" ht="10.5" customHeight="1" x14ac:dyDescent="0.25">
      <c r="A23" s="1785" t="s">
        <v>1465</v>
      </c>
      <c r="B23" s="1784">
        <v>41.9</v>
      </c>
      <c r="C23" s="1784">
        <v>48.7</v>
      </c>
      <c r="D23" s="1784">
        <v>47</v>
      </c>
      <c r="E23" s="1784">
        <v>46.1</v>
      </c>
      <c r="F23" s="1783">
        <v>45.1</v>
      </c>
      <c r="G23" s="1911" t="s">
        <v>1090</v>
      </c>
      <c r="H23" s="1912" t="s">
        <v>1101</v>
      </c>
    </row>
    <row r="24" spans="1:8" ht="10.5" customHeight="1" x14ac:dyDescent="0.25">
      <c r="A24" s="1897" t="s">
        <v>915</v>
      </c>
      <c r="B24" s="1897">
        <v>8.4</v>
      </c>
      <c r="C24" s="1897">
        <v>8.5</v>
      </c>
      <c r="D24" s="1897">
        <v>8.1999999999999993</v>
      </c>
      <c r="E24" s="1920">
        <v>8</v>
      </c>
      <c r="F24" s="1919">
        <v>7.8</v>
      </c>
      <c r="G24" s="1911" t="s">
        <v>1087</v>
      </c>
      <c r="H24" s="1912" t="s">
        <v>911</v>
      </c>
    </row>
    <row r="25" spans="1:8" ht="10.5" customHeight="1" thickBot="1" x14ac:dyDescent="0.3">
      <c r="A25" s="1897" t="s">
        <v>914</v>
      </c>
      <c r="B25" s="1897">
        <v>10.5</v>
      </c>
      <c r="C25" s="1899">
        <v>10.5</v>
      </c>
      <c r="D25" s="1900">
        <v>10.6</v>
      </c>
      <c r="E25" s="1900">
        <v>10.5</v>
      </c>
      <c r="F25" s="1901">
        <v>9.8000000000000007</v>
      </c>
      <c r="G25" s="1917" t="s">
        <v>1084</v>
      </c>
      <c r="H25" s="1918" t="s">
        <v>904</v>
      </c>
    </row>
    <row r="26" spans="1:8" ht="10.5" customHeight="1" x14ac:dyDescent="0.25">
      <c r="A26" s="2079"/>
      <c r="B26" s="2079" t="s">
        <v>62</v>
      </c>
      <c r="C26" s="2079" t="s">
        <v>62</v>
      </c>
      <c r="D26" s="2079" t="s">
        <v>62</v>
      </c>
      <c r="E26" s="2079" t="s">
        <v>62</v>
      </c>
      <c r="F26" s="2079" t="s">
        <v>62</v>
      </c>
      <c r="G26" s="2080" t="s">
        <v>62</v>
      </c>
      <c r="H26" s="2080" t="s">
        <v>62</v>
      </c>
    </row>
    <row r="27" spans="1:8" ht="10.5" customHeight="1" thickBot="1" x14ac:dyDescent="0.35">
      <c r="A27" s="528"/>
      <c r="B27" s="528"/>
      <c r="C27" s="528"/>
      <c r="D27" s="528"/>
      <c r="E27" s="528"/>
      <c r="F27" s="528"/>
      <c r="G27" s="606"/>
      <c r="H27" s="606"/>
    </row>
    <row r="28" spans="1:8" ht="15" customHeight="1" x14ac:dyDescent="0.3">
      <c r="A28" s="2081" t="s">
        <v>1524</v>
      </c>
      <c r="B28" s="2081" t="s">
        <v>62</v>
      </c>
      <c r="C28" s="2081" t="s">
        <v>62</v>
      </c>
      <c r="D28" s="2081" t="s">
        <v>62</v>
      </c>
      <c r="E28" s="528"/>
      <c r="F28" s="613"/>
      <c r="G28" s="2111" t="s">
        <v>840</v>
      </c>
      <c r="H28" s="2112" t="s">
        <v>62</v>
      </c>
    </row>
    <row r="29" spans="1:8" ht="15" customHeight="1" x14ac:dyDescent="0.3">
      <c r="A29" s="1278"/>
      <c r="B29" s="1278"/>
      <c r="C29" s="1278"/>
      <c r="D29" s="1278"/>
      <c r="E29" s="528"/>
      <c r="F29" s="613"/>
      <c r="G29" s="1782"/>
      <c r="H29" s="1781"/>
    </row>
    <row r="30" spans="1:8" ht="10.5" customHeight="1" thickBot="1" x14ac:dyDescent="0.3">
      <c r="A30" s="1780" t="s">
        <v>788</v>
      </c>
      <c r="B30" s="1779" t="s">
        <v>1447</v>
      </c>
      <c r="C30" s="1779" t="s">
        <v>1184</v>
      </c>
      <c r="D30" s="1779" t="s">
        <v>1083</v>
      </c>
      <c r="E30" s="1779" t="s">
        <v>820</v>
      </c>
      <c r="F30" s="736" t="s">
        <v>819</v>
      </c>
      <c r="G30" s="1778" t="s">
        <v>1446</v>
      </c>
      <c r="H30" s="1777" t="s">
        <v>1445</v>
      </c>
    </row>
    <row r="31" spans="1:8" ht="10.5" customHeight="1" x14ac:dyDescent="0.25">
      <c r="A31" s="734" t="s">
        <v>839</v>
      </c>
      <c r="B31" s="1717" t="s">
        <v>269</v>
      </c>
      <c r="C31" s="1717">
        <v>1</v>
      </c>
      <c r="D31" s="1717">
        <v>-1</v>
      </c>
      <c r="E31" s="1717" t="s">
        <v>269</v>
      </c>
      <c r="F31" s="1761" t="s">
        <v>269</v>
      </c>
      <c r="G31" s="731"/>
      <c r="H31" s="730"/>
    </row>
    <row r="32" spans="1:8" ht="10.5" customHeight="1" x14ac:dyDescent="0.25">
      <c r="A32" s="727" t="s">
        <v>838</v>
      </c>
      <c r="B32" s="1607">
        <v>1</v>
      </c>
      <c r="C32" s="1607">
        <v>1</v>
      </c>
      <c r="D32" s="1607">
        <v>-2</v>
      </c>
      <c r="E32" s="1607" t="s">
        <v>269</v>
      </c>
      <c r="F32" s="1606" t="s">
        <v>269</v>
      </c>
      <c r="G32" s="1772"/>
      <c r="H32" s="1771"/>
    </row>
    <row r="33" spans="1:8" ht="10.5" customHeight="1" x14ac:dyDescent="0.25">
      <c r="A33" s="727" t="s">
        <v>837</v>
      </c>
      <c r="B33" s="1607" t="s">
        <v>269</v>
      </c>
      <c r="C33" s="1607" t="s">
        <v>269</v>
      </c>
      <c r="D33" s="1607">
        <v>1</v>
      </c>
      <c r="E33" s="1607" t="s">
        <v>269</v>
      </c>
      <c r="F33" s="1606" t="s">
        <v>269</v>
      </c>
      <c r="G33" s="1772"/>
      <c r="H33" s="1771"/>
    </row>
    <row r="34" spans="1:8" ht="10.5" customHeight="1" x14ac:dyDescent="0.25">
      <c r="A34" s="727" t="s">
        <v>836</v>
      </c>
      <c r="B34" s="1607">
        <v>5</v>
      </c>
      <c r="C34" s="1607">
        <v>-1</v>
      </c>
      <c r="D34" s="1607">
        <v>5</v>
      </c>
      <c r="E34" s="1607">
        <v>1</v>
      </c>
      <c r="F34" s="1606">
        <v>2</v>
      </c>
      <c r="G34" s="1772"/>
      <c r="H34" s="1771"/>
    </row>
    <row r="35" spans="1:8" ht="10.5" customHeight="1" x14ac:dyDescent="0.25">
      <c r="A35" s="1588" t="s">
        <v>835</v>
      </c>
      <c r="B35" s="1617">
        <v>6</v>
      </c>
      <c r="C35" s="1617">
        <v>1</v>
      </c>
      <c r="D35" s="1617">
        <v>3</v>
      </c>
      <c r="E35" s="1617">
        <v>1</v>
      </c>
      <c r="F35" s="532">
        <v>2</v>
      </c>
      <c r="G35" s="1776"/>
      <c r="H35" s="1775"/>
    </row>
    <row r="36" spans="1:8" ht="10.5" customHeight="1" x14ac:dyDescent="0.25">
      <c r="A36" s="1588" t="s">
        <v>834</v>
      </c>
      <c r="B36" s="1617">
        <v>-6</v>
      </c>
      <c r="C36" s="1617">
        <v>-12</v>
      </c>
      <c r="D36" s="1617">
        <v>-22</v>
      </c>
      <c r="E36" s="1617">
        <v>-19</v>
      </c>
      <c r="F36" s="532">
        <v>-25</v>
      </c>
      <c r="G36" s="1776"/>
      <c r="H36" s="1775"/>
    </row>
    <row r="37" spans="1:8" ht="10.5" customHeight="1" x14ac:dyDescent="0.25">
      <c r="A37" s="1588" t="s">
        <v>833</v>
      </c>
      <c r="B37" s="1617" t="s">
        <v>260</v>
      </c>
      <c r="C37" s="1617">
        <v>-11</v>
      </c>
      <c r="D37" s="1617">
        <v>-19</v>
      </c>
      <c r="E37" s="1617">
        <v>-18</v>
      </c>
      <c r="F37" s="532">
        <v>-23</v>
      </c>
      <c r="G37" s="1776"/>
      <c r="H37" s="1775"/>
    </row>
    <row r="38" spans="1:8" ht="10.5" customHeight="1" x14ac:dyDescent="0.25">
      <c r="A38" s="727" t="s">
        <v>832</v>
      </c>
      <c r="B38" s="1607">
        <v>-1</v>
      </c>
      <c r="C38" s="1607">
        <v>-1</v>
      </c>
      <c r="D38" s="1607">
        <v>1</v>
      </c>
      <c r="E38" s="1607" t="s">
        <v>269</v>
      </c>
      <c r="F38" s="1606" t="s">
        <v>269</v>
      </c>
      <c r="G38" s="1772"/>
      <c r="H38" s="1771"/>
    </row>
    <row r="39" spans="1:8" ht="10.5" customHeight="1" x14ac:dyDescent="0.25">
      <c r="A39" s="1588" t="s">
        <v>831</v>
      </c>
      <c r="B39" s="1617">
        <v>-1</v>
      </c>
      <c r="C39" s="1617">
        <v>-12</v>
      </c>
      <c r="D39" s="1617">
        <v>-18</v>
      </c>
      <c r="E39" s="1617">
        <v>-18</v>
      </c>
      <c r="F39" s="532">
        <v>-23</v>
      </c>
      <c r="G39" s="1776"/>
      <c r="H39" s="1775"/>
    </row>
    <row r="40" spans="1:8" ht="10.5" customHeight="1" x14ac:dyDescent="0.25">
      <c r="A40" s="1593"/>
      <c r="B40" s="1593"/>
      <c r="C40" s="1614"/>
      <c r="D40" s="1614"/>
      <c r="E40" s="1614"/>
      <c r="F40" s="1613"/>
      <c r="G40" s="1774"/>
      <c r="H40" s="1773"/>
    </row>
    <row r="41" spans="1:8" ht="10.5" customHeight="1" x14ac:dyDescent="0.25">
      <c r="A41" s="727" t="s">
        <v>876</v>
      </c>
      <c r="B41" s="2000">
        <v>8</v>
      </c>
      <c r="C41" s="1607">
        <v>36</v>
      </c>
      <c r="D41" s="1607">
        <v>155</v>
      </c>
      <c r="E41" s="1607">
        <v>174</v>
      </c>
      <c r="F41" s="1606">
        <v>174</v>
      </c>
      <c r="G41" s="1772"/>
      <c r="H41" s="1771"/>
    </row>
    <row r="42" spans="1:8" ht="10.5" customHeight="1" thickBot="1" x14ac:dyDescent="0.3">
      <c r="A42" s="727" t="s">
        <v>826</v>
      </c>
      <c r="B42" s="1607">
        <v>26</v>
      </c>
      <c r="C42" s="1607">
        <v>13</v>
      </c>
      <c r="D42" s="1607">
        <v>58</v>
      </c>
      <c r="E42" s="1607">
        <v>101.99999999999977</v>
      </c>
      <c r="F42" s="1606">
        <v>152</v>
      </c>
      <c r="G42" s="1770"/>
      <c r="H42" s="1769" t="s">
        <v>1191</v>
      </c>
    </row>
    <row r="43" spans="1:8" ht="10.5" customHeight="1" x14ac:dyDescent="0.3">
      <c r="A43" s="528"/>
      <c r="B43" s="528"/>
      <c r="C43" s="528"/>
      <c r="D43" s="528"/>
      <c r="E43" s="528"/>
      <c r="F43" s="528"/>
      <c r="G43" s="607"/>
      <c r="H43" s="607"/>
    </row>
    <row r="44" spans="1:8" ht="10.5" customHeight="1" x14ac:dyDescent="0.3">
      <c r="A44" s="528"/>
      <c r="B44" s="528"/>
      <c r="C44" s="528"/>
      <c r="D44" s="528"/>
      <c r="E44" s="528"/>
      <c r="F44" s="528"/>
      <c r="G44" s="528"/>
      <c r="H44" s="528"/>
    </row>
  </sheetData>
  <mergeCells count="7">
    <mergeCell ref="A28:D28"/>
    <mergeCell ref="G28:H28"/>
    <mergeCell ref="A1:F1"/>
    <mergeCell ref="G1:H1"/>
    <mergeCell ref="A20:D20"/>
    <mergeCell ref="G20:H20"/>
    <mergeCell ref="A26:H26"/>
  </mergeCells>
  <pageMargins left="0.70866141732283505" right="0.70866141732283505" top="0.74803149606299202" bottom="0.74803149606299202" header="0.31496062992126" footer="0.31496062992126"/>
  <pageSetup paperSize="9" scale="99" orientation="portrait" r:id="rId1"/>
  <headerFooter alignWithMargins="0"/>
  <ignoredErrors>
    <ignoredError sqref="G4:H6 B7:F14 G25:H25 B31:F40 G14:H14 G12:H12 G8:H10 B16:F18 G16:H24 B42:F4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3C929-51E7-4C7E-9743-46AC59C123BC}">
  <dimension ref="A1:H27"/>
  <sheetViews>
    <sheetView view="pageLayout" topLeftCell="A46" zoomScaleNormal="100" workbookViewId="0">
      <selection sqref="A1:F1"/>
    </sheetView>
  </sheetViews>
  <sheetFormatPr defaultColWidth="8.88671875" defaultRowHeight="13.2" x14ac:dyDescent="0.25"/>
  <cols>
    <col min="1" max="1" width="31.5546875" style="260" customWidth="1"/>
    <col min="2" max="6" width="7.33203125" style="260" customWidth="1"/>
    <col min="7" max="8" width="7.109375" style="260" customWidth="1"/>
    <col min="9" max="16384" width="8.88671875" style="260"/>
  </cols>
  <sheetData>
    <row r="1" spans="1:8" ht="12.75" customHeight="1" x14ac:dyDescent="0.25">
      <c r="A1" s="2081" t="s">
        <v>1477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8" t="s">
        <v>62</v>
      </c>
      <c r="G1" s="2113" t="s">
        <v>840</v>
      </c>
      <c r="H1" s="2114" t="s">
        <v>62</v>
      </c>
    </row>
    <row r="2" spans="1:8" ht="10.5" customHeight="1" x14ac:dyDescent="0.25">
      <c r="A2" s="738"/>
      <c r="B2" s="738"/>
      <c r="C2" s="738"/>
      <c r="D2" s="738"/>
      <c r="E2" s="738"/>
      <c r="F2" s="737"/>
      <c r="G2" s="1797"/>
      <c r="H2" s="1796"/>
    </row>
    <row r="3" spans="1:8" ht="10.5" customHeight="1" thickBot="1" x14ac:dyDescent="0.3">
      <c r="A3" s="1795" t="s">
        <v>788</v>
      </c>
      <c r="B3" s="1794" t="s">
        <v>1447</v>
      </c>
      <c r="C3" s="1794" t="s">
        <v>1184</v>
      </c>
      <c r="D3" s="1794" t="s">
        <v>1083</v>
      </c>
      <c r="E3" s="1794" t="s">
        <v>820</v>
      </c>
      <c r="F3" s="736" t="s">
        <v>819</v>
      </c>
      <c r="G3" s="1793" t="s">
        <v>1446</v>
      </c>
      <c r="H3" s="1792" t="s">
        <v>1445</v>
      </c>
    </row>
    <row r="4" spans="1:8" ht="10.5" customHeight="1" x14ac:dyDescent="0.25">
      <c r="A4" s="734" t="s">
        <v>1474</v>
      </c>
      <c r="B4" s="1717">
        <v>43</v>
      </c>
      <c r="C4" s="1717">
        <v>47</v>
      </c>
      <c r="D4" s="1717">
        <v>42</v>
      </c>
      <c r="E4" s="1717">
        <v>42</v>
      </c>
      <c r="F4" s="1761">
        <v>38</v>
      </c>
      <c r="G4" s="1846" t="s">
        <v>902</v>
      </c>
      <c r="H4" s="1847" t="s">
        <v>899</v>
      </c>
    </row>
    <row r="5" spans="1:8" ht="10.5" customHeight="1" x14ac:dyDescent="0.25">
      <c r="A5" s="727" t="s">
        <v>1473</v>
      </c>
      <c r="B5" s="1607">
        <v>37</v>
      </c>
      <c r="C5" s="1607">
        <v>41</v>
      </c>
      <c r="D5" s="1607">
        <v>40</v>
      </c>
      <c r="E5" s="1607">
        <v>38</v>
      </c>
      <c r="F5" s="1606">
        <v>37</v>
      </c>
      <c r="G5" s="1921" t="s">
        <v>904</v>
      </c>
      <c r="H5" s="1922" t="s">
        <v>909</v>
      </c>
    </row>
    <row r="6" spans="1:8" ht="10.5" customHeight="1" x14ac:dyDescent="0.25">
      <c r="A6" s="727" t="s">
        <v>1472</v>
      </c>
      <c r="B6" s="1607">
        <v>8</v>
      </c>
      <c r="C6" s="1607">
        <v>8</v>
      </c>
      <c r="D6" s="1607">
        <v>6</v>
      </c>
      <c r="E6" s="1607">
        <v>8</v>
      </c>
      <c r="F6" s="1606">
        <v>7</v>
      </c>
      <c r="G6" s="1921" t="s">
        <v>1091</v>
      </c>
      <c r="H6" s="1922" t="s">
        <v>904</v>
      </c>
    </row>
    <row r="7" spans="1:8" ht="10.5" customHeight="1" x14ac:dyDescent="0.25">
      <c r="A7" s="727" t="s">
        <v>1471</v>
      </c>
      <c r="B7" s="1607">
        <v>18</v>
      </c>
      <c r="C7" s="1607">
        <v>20</v>
      </c>
      <c r="D7" s="1607">
        <v>17</v>
      </c>
      <c r="E7" s="1607">
        <v>16</v>
      </c>
      <c r="F7" s="1606">
        <v>17</v>
      </c>
      <c r="G7" s="1921" t="s">
        <v>912</v>
      </c>
      <c r="H7" s="1922" t="s">
        <v>909</v>
      </c>
    </row>
    <row r="8" spans="1:8" ht="10.5" customHeight="1" thickBot="1" x14ac:dyDescent="0.3">
      <c r="A8" s="727" t="s">
        <v>941</v>
      </c>
      <c r="B8" s="1607">
        <v>106</v>
      </c>
      <c r="C8" s="1607">
        <v>116</v>
      </c>
      <c r="D8" s="1607">
        <v>105</v>
      </c>
      <c r="E8" s="1607">
        <v>104</v>
      </c>
      <c r="F8" s="1606">
        <v>99</v>
      </c>
      <c r="G8" s="1791" t="s">
        <v>1084</v>
      </c>
      <c r="H8" s="1790" t="s">
        <v>899</v>
      </c>
    </row>
    <row r="9" spans="1:8" ht="12.75" customHeight="1" thickBot="1" x14ac:dyDescent="0.3">
      <c r="A9" s="727"/>
      <c r="B9" s="727"/>
      <c r="C9" s="740"/>
      <c r="D9" s="740"/>
      <c r="E9" s="740"/>
      <c r="F9" s="740"/>
      <c r="G9" s="745"/>
      <c r="H9" s="745"/>
    </row>
    <row r="10" spans="1:8" ht="12.75" customHeight="1" x14ac:dyDescent="0.25">
      <c r="A10" s="2081" t="s">
        <v>1476</v>
      </c>
      <c r="B10" s="2081" t="s">
        <v>62</v>
      </c>
      <c r="C10" s="2081" t="s">
        <v>62</v>
      </c>
      <c r="D10" s="2081" t="s">
        <v>62</v>
      </c>
      <c r="E10" s="2081" t="s">
        <v>62</v>
      </c>
      <c r="F10" s="2088" t="s">
        <v>62</v>
      </c>
      <c r="G10" s="2113" t="s">
        <v>840</v>
      </c>
      <c r="H10" s="2114" t="s">
        <v>62</v>
      </c>
    </row>
    <row r="11" spans="1:8" ht="10.5" customHeight="1" x14ac:dyDescent="0.25">
      <c r="A11" s="738"/>
      <c r="B11" s="738"/>
      <c r="C11" s="738"/>
      <c r="D11" s="738"/>
      <c r="E11" s="738"/>
      <c r="F11" s="737"/>
      <c r="G11" s="1797"/>
      <c r="H11" s="1796"/>
    </row>
    <row r="12" spans="1:8" ht="10.5" customHeight="1" thickBot="1" x14ac:dyDescent="0.3">
      <c r="A12" s="1795" t="s">
        <v>814</v>
      </c>
      <c r="B12" s="1794" t="s">
        <v>1447</v>
      </c>
      <c r="C12" s="1794" t="s">
        <v>1184</v>
      </c>
      <c r="D12" s="1794" t="s">
        <v>1083</v>
      </c>
      <c r="E12" s="1794" t="s">
        <v>820</v>
      </c>
      <c r="F12" s="736" t="s">
        <v>819</v>
      </c>
      <c r="G12" s="1793" t="s">
        <v>1446</v>
      </c>
      <c r="H12" s="1792" t="s">
        <v>1445</v>
      </c>
    </row>
    <row r="13" spans="1:8" ht="10.5" customHeight="1" x14ac:dyDescent="0.25">
      <c r="A13" s="734" t="s">
        <v>1474</v>
      </c>
      <c r="B13" s="1717">
        <v>25.4</v>
      </c>
      <c r="C13" s="1717">
        <v>29.1</v>
      </c>
      <c r="D13" s="1717">
        <v>28.4</v>
      </c>
      <c r="E13" s="1717">
        <v>27.9</v>
      </c>
      <c r="F13" s="1761">
        <v>27.5</v>
      </c>
      <c r="G13" s="1846" t="s">
        <v>1448</v>
      </c>
      <c r="H13" s="1847" t="s">
        <v>905</v>
      </c>
    </row>
    <row r="14" spans="1:8" ht="10.5" customHeight="1" x14ac:dyDescent="0.25">
      <c r="A14" s="727" t="s">
        <v>1473</v>
      </c>
      <c r="B14" s="1607">
        <v>26.5</v>
      </c>
      <c r="C14" s="1607">
        <v>31.8</v>
      </c>
      <c r="D14" s="1607">
        <v>30.2</v>
      </c>
      <c r="E14" s="1607">
        <v>30</v>
      </c>
      <c r="F14" s="1606">
        <v>29.6</v>
      </c>
      <c r="G14" s="1921" t="s">
        <v>909</v>
      </c>
      <c r="H14" s="1922" t="s">
        <v>1211</v>
      </c>
    </row>
    <row r="15" spans="1:8" ht="10.5" customHeight="1" x14ac:dyDescent="0.25">
      <c r="A15" s="727" t="s">
        <v>1472</v>
      </c>
      <c r="B15" s="1607">
        <v>5.6</v>
      </c>
      <c r="C15" s="1607">
        <v>7.5</v>
      </c>
      <c r="D15" s="1607">
        <v>6.8</v>
      </c>
      <c r="E15" s="1607">
        <v>6.8</v>
      </c>
      <c r="F15" s="1606">
        <v>6.6</v>
      </c>
      <c r="G15" s="1921" t="s">
        <v>1092</v>
      </c>
      <c r="H15" s="1922" t="s">
        <v>1453</v>
      </c>
    </row>
    <row r="16" spans="1:8" ht="10.5" customHeight="1" x14ac:dyDescent="0.25">
      <c r="A16" s="727" t="s">
        <v>1471</v>
      </c>
      <c r="B16" s="1607">
        <v>19.5</v>
      </c>
      <c r="C16" s="1607">
        <v>23</v>
      </c>
      <c r="D16" s="1607">
        <v>21.5</v>
      </c>
      <c r="E16" s="1607">
        <v>21.1</v>
      </c>
      <c r="F16" s="1606">
        <v>20.5</v>
      </c>
      <c r="G16" s="1921" t="s">
        <v>908</v>
      </c>
      <c r="H16" s="1922" t="s">
        <v>1092</v>
      </c>
    </row>
    <row r="17" spans="1:8" ht="10.5" customHeight="1" thickBot="1" x14ac:dyDescent="0.3">
      <c r="A17" s="727" t="s">
        <v>941</v>
      </c>
      <c r="B17" s="1607">
        <v>77</v>
      </c>
      <c r="C17" s="1607">
        <v>91.4</v>
      </c>
      <c r="D17" s="1607">
        <v>86.9</v>
      </c>
      <c r="E17" s="1607">
        <v>85.8</v>
      </c>
      <c r="F17" s="1606">
        <v>84.2</v>
      </c>
      <c r="G17" s="1791" t="s">
        <v>899</v>
      </c>
      <c r="H17" s="1790" t="s">
        <v>1466</v>
      </c>
    </row>
    <row r="18" spans="1:8" ht="10.5" customHeight="1" thickBot="1" x14ac:dyDescent="0.3">
      <c r="A18" s="727"/>
      <c r="B18" s="740"/>
      <c r="C18" s="740"/>
      <c r="D18" s="740"/>
      <c r="E18" s="740"/>
      <c r="F18" s="740"/>
      <c r="G18" s="739"/>
      <c r="H18" s="739"/>
    </row>
    <row r="19" spans="1:8" ht="15" customHeight="1" x14ac:dyDescent="0.25">
      <c r="A19" s="2081" t="s">
        <v>1475</v>
      </c>
      <c r="B19" s="2081" t="s">
        <v>62</v>
      </c>
      <c r="C19" s="2081" t="s">
        <v>62</v>
      </c>
      <c r="D19" s="2081" t="s">
        <v>62</v>
      </c>
      <c r="E19" s="2081" t="s">
        <v>62</v>
      </c>
      <c r="F19" s="2088" t="s">
        <v>62</v>
      </c>
      <c r="G19" s="2113" t="s">
        <v>840</v>
      </c>
      <c r="H19" s="2114" t="s">
        <v>62</v>
      </c>
    </row>
    <row r="20" spans="1:8" ht="10.5" customHeight="1" x14ac:dyDescent="0.25">
      <c r="A20" s="738"/>
      <c r="B20" s="738"/>
      <c r="C20" s="738"/>
      <c r="D20" s="738"/>
      <c r="E20" s="738"/>
      <c r="F20" s="737"/>
      <c r="G20" s="1797"/>
      <c r="H20" s="1796"/>
    </row>
    <row r="21" spans="1:8" ht="10.5" customHeight="1" thickBot="1" x14ac:dyDescent="0.3">
      <c r="A21" s="1795" t="s">
        <v>814</v>
      </c>
      <c r="B21" s="1794" t="s">
        <v>1447</v>
      </c>
      <c r="C21" s="1794" t="s">
        <v>1184</v>
      </c>
      <c r="D21" s="1794" t="s">
        <v>1083</v>
      </c>
      <c r="E21" s="1794" t="s">
        <v>820</v>
      </c>
      <c r="F21" s="736" t="s">
        <v>819</v>
      </c>
      <c r="G21" s="1793" t="s">
        <v>1446</v>
      </c>
      <c r="H21" s="1792" t="s">
        <v>1445</v>
      </c>
    </row>
    <row r="22" spans="1:8" ht="10.5" customHeight="1" x14ac:dyDescent="0.25">
      <c r="A22" s="734" t="s">
        <v>1474</v>
      </c>
      <c r="B22" s="1707">
        <v>3.4</v>
      </c>
      <c r="C22" s="1707">
        <v>3.4</v>
      </c>
      <c r="D22" s="1707">
        <v>3.3</v>
      </c>
      <c r="E22" s="1707">
        <v>3.3</v>
      </c>
      <c r="F22" s="1867">
        <v>3.2</v>
      </c>
      <c r="G22" s="1846" t="s">
        <v>912</v>
      </c>
      <c r="H22" s="1847" t="s">
        <v>904</v>
      </c>
    </row>
    <row r="23" spans="1:8" ht="10.5" customHeight="1" x14ac:dyDescent="0.25">
      <c r="A23" s="727" t="s">
        <v>1473</v>
      </c>
      <c r="B23" s="1654">
        <v>2.1</v>
      </c>
      <c r="C23" s="1654">
        <v>2</v>
      </c>
      <c r="D23" s="1654">
        <v>2</v>
      </c>
      <c r="E23" s="1654">
        <v>2</v>
      </c>
      <c r="F23" s="1838">
        <v>2</v>
      </c>
      <c r="G23" s="1921" t="s">
        <v>1081</v>
      </c>
      <c r="H23" s="1922" t="s">
        <v>1081</v>
      </c>
    </row>
    <row r="24" spans="1:8" ht="10.5" customHeight="1" x14ac:dyDescent="0.25">
      <c r="A24" s="727" t="s">
        <v>1472</v>
      </c>
      <c r="B24" s="1654">
        <v>1.1000000000000001</v>
      </c>
      <c r="C24" s="1654">
        <v>1.2</v>
      </c>
      <c r="D24" s="1654">
        <v>1.2</v>
      </c>
      <c r="E24" s="1654">
        <v>1.1000000000000001</v>
      </c>
      <c r="F24" s="1838">
        <v>1.1000000000000001</v>
      </c>
      <c r="G24" s="1921" t="s">
        <v>904</v>
      </c>
      <c r="H24" s="1922" t="s">
        <v>1448</v>
      </c>
    </row>
    <row r="25" spans="1:8" ht="10.5" customHeight="1" x14ac:dyDescent="0.25">
      <c r="A25" s="727" t="s">
        <v>1471</v>
      </c>
      <c r="B25" s="1654">
        <v>1.8</v>
      </c>
      <c r="C25" s="1654">
        <v>1.9</v>
      </c>
      <c r="D25" s="1654">
        <v>1.7</v>
      </c>
      <c r="E25" s="1654">
        <v>1.6</v>
      </c>
      <c r="F25" s="1838">
        <v>1.5</v>
      </c>
      <c r="G25" s="1921" t="s">
        <v>1093</v>
      </c>
      <c r="H25" s="1922" t="s">
        <v>908</v>
      </c>
    </row>
    <row r="26" spans="1:8" ht="10.5" customHeight="1" thickBot="1" x14ac:dyDescent="0.3">
      <c r="A26" s="727" t="s">
        <v>941</v>
      </c>
      <c r="B26" s="1654">
        <v>8.4</v>
      </c>
      <c r="C26" s="1654">
        <v>8.5</v>
      </c>
      <c r="D26" s="1654">
        <v>8.1999999999999993</v>
      </c>
      <c r="E26" s="1654">
        <v>8</v>
      </c>
      <c r="F26" s="1838">
        <v>7.8</v>
      </c>
      <c r="G26" s="1791" t="s">
        <v>1087</v>
      </c>
      <c r="H26" s="1790" t="s">
        <v>911</v>
      </c>
    </row>
    <row r="27" spans="1:8" ht="10.5" customHeight="1" x14ac:dyDescent="0.25">
      <c r="A27" s="727"/>
      <c r="B27" s="740"/>
      <c r="C27" s="740"/>
      <c r="D27" s="740"/>
      <c r="E27" s="740"/>
      <c r="F27" s="740"/>
      <c r="G27" s="1789"/>
      <c r="H27" s="1789"/>
    </row>
  </sheetData>
  <mergeCells count="6">
    <mergeCell ref="A1:F1"/>
    <mergeCell ref="G1:H1"/>
    <mergeCell ref="A10:F10"/>
    <mergeCell ref="G10:H10"/>
    <mergeCell ref="A19:F19"/>
    <mergeCell ref="G19:H19"/>
  </mergeCells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ignoredErrors>
    <ignoredError sqref="G4:H2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A9A9-E0A2-4B62-9EC9-1E9991325933}">
  <dimension ref="A1:H63"/>
  <sheetViews>
    <sheetView view="pageLayout" topLeftCell="A73" zoomScaleNormal="100" workbookViewId="0">
      <selection activeCell="A15" sqref="A15"/>
    </sheetView>
  </sheetViews>
  <sheetFormatPr defaultColWidth="8.88671875" defaultRowHeight="13.2" x14ac:dyDescent="0.25"/>
  <cols>
    <col min="1" max="1" width="40.33203125" style="260" customWidth="1"/>
    <col min="2" max="7" width="7.5546875" style="260" customWidth="1"/>
    <col min="8" max="8" width="7.88671875" style="260" customWidth="1"/>
    <col min="9" max="16384" width="8.88671875" style="260"/>
  </cols>
  <sheetData>
    <row r="1" spans="1:8" ht="12.75" customHeight="1" x14ac:dyDescent="0.25">
      <c r="A1" s="2115" t="s">
        <v>1526</v>
      </c>
      <c r="B1" s="2115" t="s">
        <v>62</v>
      </c>
      <c r="C1" s="2115" t="s">
        <v>62</v>
      </c>
      <c r="D1" s="2115" t="s">
        <v>62</v>
      </c>
      <c r="E1" s="2115" t="s">
        <v>62</v>
      </c>
      <c r="F1" s="2115" t="s">
        <v>62</v>
      </c>
      <c r="G1" s="1971"/>
      <c r="H1" s="1977"/>
    </row>
    <row r="2" spans="1:8" ht="10.5" customHeight="1" x14ac:dyDescent="0.25">
      <c r="A2" s="2119" t="s">
        <v>1525</v>
      </c>
      <c r="B2" s="2119" t="s">
        <v>62</v>
      </c>
      <c r="C2" s="2119" t="s">
        <v>62</v>
      </c>
      <c r="D2" s="2119" t="s">
        <v>62</v>
      </c>
      <c r="E2" s="2119" t="s">
        <v>62</v>
      </c>
      <c r="F2" s="2119" t="s">
        <v>62</v>
      </c>
      <c r="G2" s="1972"/>
      <c r="H2" s="1972"/>
    </row>
    <row r="3" spans="1:8" ht="10.5" customHeight="1" thickBot="1" x14ac:dyDescent="0.3">
      <c r="A3" s="1955"/>
      <c r="B3" s="1955"/>
      <c r="C3" s="1955"/>
      <c r="D3" s="1955"/>
      <c r="E3" s="1955"/>
      <c r="F3" s="1955"/>
      <c r="G3" s="1976"/>
      <c r="H3" s="1976"/>
    </row>
    <row r="4" spans="1:8" ht="10.5" customHeight="1" x14ac:dyDescent="0.25">
      <c r="A4" s="738"/>
      <c r="B4" s="738"/>
      <c r="C4" s="738"/>
      <c r="D4" s="738"/>
      <c r="E4" s="738"/>
      <c r="F4" s="737"/>
      <c r="G4" s="1970" t="s">
        <v>840</v>
      </c>
      <c r="H4" s="1809"/>
    </row>
    <row r="5" spans="1:8" ht="10.5" customHeight="1" thickBot="1" x14ac:dyDescent="0.3">
      <c r="A5" s="1801" t="s">
        <v>788</v>
      </c>
      <c r="B5" s="1800" t="s">
        <v>1447</v>
      </c>
      <c r="C5" s="1800" t="s">
        <v>1184</v>
      </c>
      <c r="D5" s="1800" t="s">
        <v>1083</v>
      </c>
      <c r="E5" s="1800" t="s">
        <v>820</v>
      </c>
      <c r="F5" s="736" t="s">
        <v>819</v>
      </c>
      <c r="G5" s="1808" t="s">
        <v>1445</v>
      </c>
      <c r="H5" s="1807" t="s">
        <v>1446</v>
      </c>
    </row>
    <row r="6" spans="1:8" ht="10.5" customHeight="1" x14ac:dyDescent="0.25">
      <c r="A6" s="734" t="s">
        <v>829</v>
      </c>
      <c r="B6" s="743">
        <v>41.9</v>
      </c>
      <c r="C6" s="743">
        <v>48.7</v>
      </c>
      <c r="D6" s="743">
        <v>47</v>
      </c>
      <c r="E6" s="743">
        <v>46.1</v>
      </c>
      <c r="F6" s="742">
        <v>45.1</v>
      </c>
      <c r="G6" s="731" t="s">
        <v>1101</v>
      </c>
      <c r="H6" s="730" t="s">
        <v>1090</v>
      </c>
    </row>
    <row r="7" spans="1:8" ht="10.5" customHeight="1" x14ac:dyDescent="0.25">
      <c r="A7" s="727" t="s">
        <v>828</v>
      </c>
      <c r="B7" s="740">
        <v>1644.3</v>
      </c>
      <c r="C7" s="740">
        <v>1966</v>
      </c>
      <c r="D7" s="740">
        <v>1174</v>
      </c>
      <c r="E7" s="740">
        <v>1247</v>
      </c>
      <c r="F7" s="741">
        <v>1298</v>
      </c>
      <c r="G7" s="1943" t="s">
        <v>1466</v>
      </c>
      <c r="H7" s="1942" t="s">
        <v>1097</v>
      </c>
    </row>
    <row r="8" spans="1:8" ht="10.5" customHeight="1" x14ac:dyDescent="0.25">
      <c r="A8" s="738" t="s">
        <v>1483</v>
      </c>
      <c r="B8" s="740"/>
      <c r="C8" s="740"/>
      <c r="D8" s="740"/>
      <c r="E8" s="740"/>
      <c r="F8" s="741"/>
      <c r="G8" s="1943"/>
      <c r="H8" s="1942"/>
    </row>
    <row r="9" spans="1:8" ht="10.5" customHeight="1" x14ac:dyDescent="0.25">
      <c r="A9" s="727" t="s">
        <v>1482</v>
      </c>
      <c r="B9" s="740">
        <v>4</v>
      </c>
      <c r="C9" s="740">
        <v>17</v>
      </c>
      <c r="D9" s="740">
        <v>2</v>
      </c>
      <c r="E9" s="740">
        <v>5</v>
      </c>
      <c r="F9" s="741">
        <v>4</v>
      </c>
      <c r="G9" s="1943" t="s">
        <v>1481</v>
      </c>
      <c r="H9" s="1942" t="s">
        <v>904</v>
      </c>
    </row>
    <row r="10" spans="1:8" ht="10.5" customHeight="1" x14ac:dyDescent="0.25">
      <c r="A10" s="727" t="s">
        <v>1480</v>
      </c>
      <c r="B10" s="740">
        <v>56</v>
      </c>
      <c r="C10" s="740">
        <v>51</v>
      </c>
      <c r="D10" s="740">
        <v>53</v>
      </c>
      <c r="E10" s="740">
        <v>56</v>
      </c>
      <c r="F10" s="741">
        <v>53</v>
      </c>
      <c r="G10" s="1943" t="s">
        <v>1082</v>
      </c>
      <c r="H10" s="1942" t="s">
        <v>912</v>
      </c>
    </row>
    <row r="11" spans="1:8" ht="10.5" customHeight="1" x14ac:dyDescent="0.25">
      <c r="A11" s="727" t="s">
        <v>1479</v>
      </c>
      <c r="B11" s="740">
        <v>19</v>
      </c>
      <c r="C11" s="740">
        <v>16</v>
      </c>
      <c r="D11" s="740">
        <v>18</v>
      </c>
      <c r="E11" s="740">
        <v>19</v>
      </c>
      <c r="F11" s="741">
        <v>18</v>
      </c>
      <c r="G11" s="1943" t="s">
        <v>1192</v>
      </c>
      <c r="H11" s="1942" t="s">
        <v>912</v>
      </c>
    </row>
    <row r="12" spans="1:8" ht="10.5" customHeight="1" thickBot="1" x14ac:dyDescent="0.3">
      <c r="A12" s="1588" t="s">
        <v>861</v>
      </c>
      <c r="B12" s="1737">
        <v>79</v>
      </c>
      <c r="C12" s="1737">
        <v>84</v>
      </c>
      <c r="D12" s="1737">
        <v>73</v>
      </c>
      <c r="E12" s="1737">
        <v>80</v>
      </c>
      <c r="F12" s="1941">
        <v>75</v>
      </c>
      <c r="G12" s="1940" t="s">
        <v>901</v>
      </c>
      <c r="H12" s="1939" t="s">
        <v>1081</v>
      </c>
    </row>
    <row r="13" spans="1:8" ht="10.5" customHeight="1" x14ac:dyDescent="0.25">
      <c r="A13" s="1593"/>
      <c r="B13" s="1698"/>
      <c r="C13" s="1698"/>
      <c r="D13" s="1698"/>
      <c r="E13" s="1698"/>
      <c r="F13" s="1698"/>
      <c r="G13" s="1760"/>
      <c r="H13" s="1760"/>
    </row>
    <row r="14" spans="1:8" ht="10.5" customHeight="1" x14ac:dyDescent="0.25">
      <c r="A14" s="1593" t="s">
        <v>1478</v>
      </c>
      <c r="B14" s="1698"/>
      <c r="C14" s="1698"/>
      <c r="D14" s="1698"/>
      <c r="E14" s="1698"/>
      <c r="F14" s="1698"/>
      <c r="G14" s="1760"/>
      <c r="H14" s="1760"/>
    </row>
    <row r="15" spans="1:8" ht="10.5" customHeight="1" x14ac:dyDescent="0.25">
      <c r="A15" s="1806" t="s">
        <v>860</v>
      </c>
      <c r="B15" s="2117" t="s">
        <v>859</v>
      </c>
      <c r="C15" s="2117" t="s">
        <v>62</v>
      </c>
      <c r="D15" s="2117" t="s">
        <v>62</v>
      </c>
      <c r="E15" s="2117" t="s">
        <v>62</v>
      </c>
      <c r="F15" s="2117" t="s">
        <v>62</v>
      </c>
      <c r="G15" s="2117" t="s">
        <v>62</v>
      </c>
      <c r="H15" s="2117" t="s">
        <v>62</v>
      </c>
    </row>
    <row r="16" spans="1:8" ht="10.5" customHeight="1" x14ac:dyDescent="0.25">
      <c r="A16" s="1593"/>
      <c r="B16" s="2117" t="s">
        <v>62</v>
      </c>
      <c r="C16" s="2117" t="s">
        <v>62</v>
      </c>
      <c r="D16" s="2117" t="s">
        <v>62</v>
      </c>
      <c r="E16" s="2117" t="s">
        <v>62</v>
      </c>
      <c r="F16" s="2117" t="s">
        <v>62</v>
      </c>
      <c r="G16" s="2117" t="s">
        <v>62</v>
      </c>
      <c r="H16" s="2117" t="s">
        <v>62</v>
      </c>
    </row>
    <row r="17" spans="1:8" ht="10.5" customHeight="1" x14ac:dyDescent="0.25">
      <c r="A17" s="1593"/>
      <c r="B17" s="1698"/>
      <c r="C17" s="1698"/>
      <c r="D17" s="1698"/>
      <c r="E17" s="1698"/>
      <c r="F17" s="1698"/>
      <c r="G17" s="1760"/>
      <c r="H17" s="1760"/>
    </row>
    <row r="18" spans="1:8" ht="10.5" customHeight="1" x14ac:dyDescent="0.25">
      <c r="A18" s="1806" t="s">
        <v>858</v>
      </c>
      <c r="B18" s="2117" t="s">
        <v>857</v>
      </c>
      <c r="C18" s="2117" t="s">
        <v>62</v>
      </c>
      <c r="D18" s="2117" t="s">
        <v>62</v>
      </c>
      <c r="E18" s="2117" t="s">
        <v>62</v>
      </c>
      <c r="F18" s="2117" t="s">
        <v>62</v>
      </c>
      <c r="G18" s="2117" t="s">
        <v>62</v>
      </c>
      <c r="H18" s="2117" t="s">
        <v>62</v>
      </c>
    </row>
    <row r="19" spans="1:8" ht="10.5" customHeight="1" x14ac:dyDescent="0.25">
      <c r="A19" s="1593"/>
      <c r="B19" s="2117" t="s">
        <v>62</v>
      </c>
      <c r="C19" s="2117" t="s">
        <v>62</v>
      </c>
      <c r="D19" s="2117" t="s">
        <v>62</v>
      </c>
      <c r="E19" s="2117" t="s">
        <v>62</v>
      </c>
      <c r="F19" s="2117" t="s">
        <v>62</v>
      </c>
      <c r="G19" s="2117" t="s">
        <v>62</v>
      </c>
      <c r="H19" s="2117" t="s">
        <v>62</v>
      </c>
    </row>
    <row r="20" spans="1:8" ht="10.5" customHeight="1" x14ac:dyDescent="0.25">
      <c r="A20" s="1593"/>
      <c r="B20" s="1698"/>
      <c r="C20" s="1698"/>
      <c r="D20" s="1698"/>
      <c r="E20" s="1698"/>
      <c r="F20" s="1698"/>
      <c r="G20" s="1760"/>
      <c r="H20" s="1760"/>
    </row>
    <row r="21" spans="1:8" ht="10.5" customHeight="1" x14ac:dyDescent="0.25">
      <c r="A21" s="1806" t="s">
        <v>856</v>
      </c>
      <c r="B21" s="2117" t="s">
        <v>855</v>
      </c>
      <c r="C21" s="2117" t="s">
        <v>62</v>
      </c>
      <c r="D21" s="2117" t="s">
        <v>62</v>
      </c>
      <c r="E21" s="2117" t="s">
        <v>62</v>
      </c>
      <c r="F21" s="2117" t="s">
        <v>62</v>
      </c>
      <c r="G21" s="2117" t="s">
        <v>62</v>
      </c>
      <c r="H21" s="2117" t="s">
        <v>62</v>
      </c>
    </row>
    <row r="22" spans="1:8" ht="10.5" customHeight="1" x14ac:dyDescent="0.25">
      <c r="A22" s="1593"/>
      <c r="B22" s="2117" t="s">
        <v>62</v>
      </c>
      <c r="C22" s="2117" t="s">
        <v>62</v>
      </c>
      <c r="D22" s="2117" t="s">
        <v>62</v>
      </c>
      <c r="E22" s="2117" t="s">
        <v>62</v>
      </c>
      <c r="F22" s="2117" t="s">
        <v>62</v>
      </c>
      <c r="G22" s="2117" t="s">
        <v>62</v>
      </c>
      <c r="H22" s="2117" t="s">
        <v>62</v>
      </c>
    </row>
    <row r="23" spans="1:8" ht="10.5" customHeight="1" x14ac:dyDescent="0.25">
      <c r="A23" s="1593"/>
      <c r="B23" s="1698"/>
      <c r="C23" s="1698"/>
      <c r="D23" s="1698"/>
      <c r="E23" s="1698"/>
      <c r="F23" s="1698"/>
      <c r="G23" s="1760"/>
      <c r="H23" s="1760"/>
    </row>
    <row r="24" spans="1:8" ht="10.5" customHeight="1" x14ac:dyDescent="0.25">
      <c r="A24" s="1806" t="s">
        <v>854</v>
      </c>
      <c r="B24" s="2117" t="s">
        <v>853</v>
      </c>
      <c r="C24" s="2117" t="s">
        <v>62</v>
      </c>
      <c r="D24" s="2117" t="s">
        <v>62</v>
      </c>
      <c r="E24" s="2117" t="s">
        <v>62</v>
      </c>
      <c r="F24" s="2117" t="s">
        <v>62</v>
      </c>
      <c r="G24" s="2117" t="s">
        <v>62</v>
      </c>
      <c r="H24" s="2117" t="s">
        <v>62</v>
      </c>
    </row>
    <row r="25" spans="1:8" ht="10.5" customHeight="1" x14ac:dyDescent="0.25">
      <c r="A25" s="1593"/>
      <c r="B25" s="2117" t="s">
        <v>62</v>
      </c>
      <c r="C25" s="2117" t="s">
        <v>62</v>
      </c>
      <c r="D25" s="2117" t="s">
        <v>62</v>
      </c>
      <c r="E25" s="2117" t="s">
        <v>62</v>
      </c>
      <c r="F25" s="2117" t="s">
        <v>62</v>
      </c>
      <c r="G25" s="2117" t="s">
        <v>62</v>
      </c>
      <c r="H25" s="2117" t="s">
        <v>62</v>
      </c>
    </row>
    <row r="26" spans="1:8" ht="10.5" customHeight="1" x14ac:dyDescent="0.25">
      <c r="A26" s="1593"/>
      <c r="B26" s="2117" t="s">
        <v>62</v>
      </c>
      <c r="C26" s="2117" t="s">
        <v>62</v>
      </c>
      <c r="D26" s="2117" t="s">
        <v>62</v>
      </c>
      <c r="E26" s="2117" t="s">
        <v>62</v>
      </c>
      <c r="F26" s="2117" t="s">
        <v>62</v>
      </c>
      <c r="G26" s="2117" t="s">
        <v>62</v>
      </c>
      <c r="H26" s="2117" t="s">
        <v>62</v>
      </c>
    </row>
    <row r="27" spans="1:8" ht="10.5" customHeight="1" x14ac:dyDescent="0.25">
      <c r="A27" s="1593"/>
      <c r="B27" s="1956"/>
      <c r="C27" s="1956"/>
      <c r="D27" s="1956"/>
      <c r="E27" s="1956"/>
      <c r="F27" s="1956"/>
      <c r="G27" s="1956"/>
      <c r="H27" s="1956"/>
    </row>
    <row r="28" spans="1:8" ht="10.5" customHeight="1" x14ac:dyDescent="0.25">
      <c r="A28" s="1593" t="s">
        <v>863</v>
      </c>
      <c r="B28" s="2117" t="s">
        <v>852</v>
      </c>
      <c r="C28" s="2117" t="s">
        <v>62</v>
      </c>
      <c r="D28" s="2117" t="s">
        <v>62</v>
      </c>
      <c r="E28" s="2117" t="s">
        <v>62</v>
      </c>
      <c r="F28" s="2117" t="s">
        <v>62</v>
      </c>
      <c r="G28" s="2117" t="s">
        <v>62</v>
      </c>
      <c r="H28" s="2117" t="s">
        <v>62</v>
      </c>
    </row>
    <row r="29" spans="1:8" ht="10.5" customHeight="1" x14ac:dyDescent="0.25">
      <c r="A29" s="1593"/>
      <c r="B29" s="2117" t="s">
        <v>62</v>
      </c>
      <c r="C29" s="2117" t="s">
        <v>62</v>
      </c>
      <c r="D29" s="2117" t="s">
        <v>62</v>
      </c>
      <c r="E29" s="2117" t="s">
        <v>62</v>
      </c>
      <c r="F29" s="2117" t="s">
        <v>62</v>
      </c>
      <c r="G29" s="2117" t="s">
        <v>62</v>
      </c>
      <c r="H29" s="2117" t="s">
        <v>62</v>
      </c>
    </row>
    <row r="30" spans="1:8" ht="12.75" customHeight="1" x14ac:dyDescent="0.25">
      <c r="A30" s="1593"/>
      <c r="B30" s="1956"/>
      <c r="C30" s="1956"/>
      <c r="D30" s="1956"/>
      <c r="E30" s="1956"/>
      <c r="F30" s="1956"/>
      <c r="G30" s="1956"/>
      <c r="H30" s="1956"/>
    </row>
    <row r="31" spans="1:8" ht="10.5" customHeight="1" x14ac:dyDescent="0.25">
      <c r="A31" s="738" t="s">
        <v>862</v>
      </c>
      <c r="B31" s="2118" t="s">
        <v>851</v>
      </c>
      <c r="C31" s="2118" t="s">
        <v>62</v>
      </c>
      <c r="D31" s="2118" t="s">
        <v>62</v>
      </c>
      <c r="E31" s="2118" t="s">
        <v>62</v>
      </c>
      <c r="F31" s="2118" t="s">
        <v>62</v>
      </c>
      <c r="G31" s="2118" t="s">
        <v>62</v>
      </c>
      <c r="H31" s="2118" t="s">
        <v>62</v>
      </c>
    </row>
    <row r="32" spans="1:8" ht="10.5" customHeight="1" x14ac:dyDescent="0.25">
      <c r="A32" s="727"/>
      <c r="B32" s="2118" t="s">
        <v>62</v>
      </c>
      <c r="C32" s="2118" t="s">
        <v>62</v>
      </c>
      <c r="D32" s="2118" t="s">
        <v>62</v>
      </c>
      <c r="E32" s="2118" t="s">
        <v>62</v>
      </c>
      <c r="F32" s="2118" t="s">
        <v>62</v>
      </c>
      <c r="G32" s="2118" t="s">
        <v>62</v>
      </c>
      <c r="H32" s="2118" t="s">
        <v>62</v>
      </c>
    </row>
    <row r="33" spans="1:8" ht="10.5" customHeight="1" x14ac:dyDescent="0.25">
      <c r="A33" s="727"/>
      <c r="B33" s="1934"/>
      <c r="C33" s="1934"/>
      <c r="D33" s="1934"/>
      <c r="E33" s="1934"/>
      <c r="F33" s="1934"/>
      <c r="G33" s="1934"/>
      <c r="H33" s="1934"/>
    </row>
    <row r="34" spans="1:8" ht="9.6" customHeight="1" x14ac:dyDescent="0.25">
      <c r="A34" s="727"/>
      <c r="B34" s="1934"/>
      <c r="C34" s="1934"/>
      <c r="D34" s="1934"/>
      <c r="E34" s="1934"/>
      <c r="F34" s="1934"/>
      <c r="G34" s="1603"/>
      <c r="H34" s="1933"/>
    </row>
    <row r="35" spans="1:8" ht="13.2" customHeight="1" x14ac:dyDescent="0.25">
      <c r="A35" s="2081" t="s">
        <v>825</v>
      </c>
      <c r="B35" s="2081" t="s">
        <v>62</v>
      </c>
      <c r="C35" s="2081" t="s">
        <v>62</v>
      </c>
      <c r="D35" s="2081" t="s">
        <v>62</v>
      </c>
      <c r="E35" s="1603"/>
      <c r="F35" s="1603"/>
      <c r="G35" s="1974"/>
      <c r="H35" s="1709"/>
    </row>
    <row r="36" spans="1:8" ht="10.5" customHeight="1" thickBot="1" x14ac:dyDescent="0.3">
      <c r="A36" s="1801" t="s">
        <v>788</v>
      </c>
      <c r="B36" s="1800" t="s">
        <v>1447</v>
      </c>
      <c r="C36" s="1800" t="s">
        <v>1184</v>
      </c>
      <c r="D36" s="1800" t="s">
        <v>1083</v>
      </c>
      <c r="E36" s="1800" t="s">
        <v>820</v>
      </c>
      <c r="F36" s="1800" t="s">
        <v>819</v>
      </c>
      <c r="G36" s="1973"/>
      <c r="H36" s="1709"/>
    </row>
    <row r="37" spans="1:8" ht="10.5" customHeight="1" x14ac:dyDescent="0.25">
      <c r="A37" s="1788" t="s">
        <v>824</v>
      </c>
      <c r="B37" s="1805"/>
      <c r="C37" s="1805"/>
      <c r="D37" s="1805"/>
      <c r="E37" s="1805"/>
      <c r="F37" s="1805"/>
      <c r="G37" s="1804"/>
      <c r="H37" s="1709"/>
    </row>
    <row r="38" spans="1:8" ht="10.5" customHeight="1" x14ac:dyDescent="0.25">
      <c r="A38" s="1785" t="s">
        <v>818</v>
      </c>
      <c r="B38" s="1804">
        <v>320.10000000000002</v>
      </c>
      <c r="C38" s="1804">
        <v>1000</v>
      </c>
      <c r="D38" s="1804">
        <v>384</v>
      </c>
      <c r="E38" s="1804">
        <v>374.2</v>
      </c>
      <c r="F38" s="1804">
        <v>311.39999999999998</v>
      </c>
      <c r="G38" s="1804"/>
      <c r="H38" s="1709"/>
    </row>
    <row r="39" spans="1:8" ht="10.5" customHeight="1" x14ac:dyDescent="0.25">
      <c r="A39" s="1785" t="s">
        <v>817</v>
      </c>
      <c r="B39" s="1804">
        <v>580.79999999999995</v>
      </c>
      <c r="C39" s="1804">
        <v>449.8</v>
      </c>
      <c r="D39" s="1804">
        <v>412.7</v>
      </c>
      <c r="E39" s="1804">
        <v>404.3</v>
      </c>
      <c r="F39" s="1804">
        <v>458.7</v>
      </c>
      <c r="G39" s="1804"/>
      <c r="H39" s="1709"/>
    </row>
    <row r="40" spans="1:8" ht="10.5" customHeight="1" x14ac:dyDescent="0.25">
      <c r="A40" s="1785" t="s">
        <v>816</v>
      </c>
      <c r="B40" s="1804">
        <v>743.4</v>
      </c>
      <c r="C40" s="1804">
        <v>516.5</v>
      </c>
      <c r="D40" s="1804">
        <v>377.7</v>
      </c>
      <c r="E40" s="1804">
        <v>468.7</v>
      </c>
      <c r="F40" s="1804">
        <v>527.70000000000005</v>
      </c>
      <c r="G40" s="1698"/>
      <c r="H40" s="1704"/>
    </row>
    <row r="41" spans="1:8" ht="10.5" customHeight="1" x14ac:dyDescent="0.25">
      <c r="A41" s="1588" t="s">
        <v>272</v>
      </c>
      <c r="B41" s="1737">
        <v>1644.3</v>
      </c>
      <c r="C41" s="1737">
        <v>1966.3</v>
      </c>
      <c r="D41" s="1737">
        <v>1174.4000000000001</v>
      </c>
      <c r="E41" s="1737">
        <v>1247.2</v>
      </c>
      <c r="F41" s="1737">
        <v>1297.8</v>
      </c>
      <c r="G41" s="1954" t="s">
        <v>62</v>
      </c>
      <c r="H41" s="1954" t="s">
        <v>62</v>
      </c>
    </row>
    <row r="42" spans="1:8" ht="10.5" customHeight="1" x14ac:dyDescent="0.3">
      <c r="A42" s="1954"/>
      <c r="B42" s="1954" t="s">
        <v>62</v>
      </c>
      <c r="C42" s="1954" t="s">
        <v>62</v>
      </c>
      <c r="D42" s="1954" t="s">
        <v>62</v>
      </c>
      <c r="E42" s="1954" t="s">
        <v>62</v>
      </c>
      <c r="F42" s="1954" t="s">
        <v>62</v>
      </c>
      <c r="G42" s="528"/>
      <c r="H42" s="528"/>
    </row>
    <row r="43" spans="1:8" ht="23.25" customHeight="1" x14ac:dyDescent="0.3">
      <c r="A43" s="528"/>
      <c r="B43" s="528"/>
      <c r="C43" s="528"/>
      <c r="D43" s="528"/>
      <c r="E43" s="528"/>
      <c r="F43" s="528"/>
      <c r="G43" s="1975" t="s">
        <v>62</v>
      </c>
      <c r="H43" s="1933"/>
    </row>
    <row r="44" spans="1:8" ht="14.4" customHeight="1" thickBot="1" x14ac:dyDescent="0.3">
      <c r="A44" s="1603" t="s">
        <v>823</v>
      </c>
      <c r="B44" s="2116" t="s">
        <v>822</v>
      </c>
      <c r="C44" s="2116" t="s">
        <v>62</v>
      </c>
      <c r="D44" s="2116" t="s">
        <v>62</v>
      </c>
      <c r="E44" s="1957" t="s">
        <v>821</v>
      </c>
      <c r="F44" s="1957" t="s">
        <v>62</v>
      </c>
      <c r="H44" s="1709"/>
    </row>
    <row r="45" spans="1:8" ht="10.5" customHeight="1" thickBot="1" x14ac:dyDescent="0.3">
      <c r="A45" s="1801" t="s">
        <v>814</v>
      </c>
      <c r="B45" s="1803" t="s">
        <v>1447</v>
      </c>
      <c r="C45" s="1803" t="s">
        <v>1184</v>
      </c>
      <c r="D45" s="1803" t="s">
        <v>1083</v>
      </c>
      <c r="E45" s="1803" t="s">
        <v>1447</v>
      </c>
      <c r="F45" s="1803" t="s">
        <v>1184</v>
      </c>
      <c r="G45" s="1803" t="s">
        <v>1083</v>
      </c>
      <c r="H45" s="1709"/>
    </row>
    <row r="46" spans="1:8" ht="10.5" customHeight="1" x14ac:dyDescent="0.25">
      <c r="A46" s="1785" t="s">
        <v>818</v>
      </c>
      <c r="B46" s="1784">
        <v>16.3</v>
      </c>
      <c r="C46" s="1784">
        <v>18.050769519999999</v>
      </c>
      <c r="D46" s="1784">
        <v>18.024000000000001</v>
      </c>
      <c r="E46" s="1784">
        <v>4.7699999999999996</v>
      </c>
      <c r="F46" s="1784">
        <v>7.5</v>
      </c>
      <c r="G46" s="1784">
        <v>7.12</v>
      </c>
      <c r="H46" s="1709"/>
    </row>
    <row r="47" spans="1:8" ht="10.5" customHeight="1" x14ac:dyDescent="0.25">
      <c r="A47" s="1785" t="s">
        <v>817</v>
      </c>
      <c r="B47" s="1784">
        <v>11.7</v>
      </c>
      <c r="C47" s="1784">
        <v>14.4691571</v>
      </c>
      <c r="D47" s="1784">
        <v>13.833</v>
      </c>
      <c r="E47" s="1784">
        <v>5.3</v>
      </c>
      <c r="F47" s="1784">
        <v>6.97</v>
      </c>
      <c r="G47" s="1784">
        <v>7.2</v>
      </c>
      <c r="H47" s="1709"/>
    </row>
    <row r="48" spans="1:8" ht="10.5" customHeight="1" x14ac:dyDescent="0.25">
      <c r="A48" s="1785" t="s">
        <v>816</v>
      </c>
      <c r="B48" s="1784">
        <v>13.9</v>
      </c>
      <c r="C48" s="1784">
        <v>16.172625279999998</v>
      </c>
      <c r="D48" s="1784">
        <v>15.183999999999999</v>
      </c>
      <c r="E48" s="1784">
        <v>4.76</v>
      </c>
      <c r="F48" s="1784">
        <v>11.81</v>
      </c>
      <c r="G48" s="1784">
        <v>10.69</v>
      </c>
      <c r="H48" s="1704"/>
    </row>
    <row r="49" spans="1:8" ht="10.5" customHeight="1" x14ac:dyDescent="0.25">
      <c r="A49" s="1588" t="s">
        <v>272</v>
      </c>
      <c r="B49" s="1936">
        <v>41.9</v>
      </c>
      <c r="C49" s="1936">
        <v>48.692551899999998</v>
      </c>
      <c r="D49" s="1936">
        <v>47.040999999999997</v>
      </c>
      <c r="E49" s="1737"/>
      <c r="F49" s="1737"/>
      <c r="G49" s="1737"/>
      <c r="H49" s="1704"/>
    </row>
    <row r="50" spans="1:8" ht="10.5" customHeight="1" x14ac:dyDescent="0.25">
      <c r="A50" s="1593"/>
      <c r="B50" s="1698"/>
      <c r="C50" s="1698"/>
      <c r="D50" s="1698"/>
      <c r="E50" s="1698"/>
      <c r="F50" s="1698"/>
      <c r="G50" s="1698"/>
      <c r="H50" s="1760"/>
    </row>
    <row r="51" spans="1:8" ht="23.25" customHeight="1" x14ac:dyDescent="0.25">
      <c r="A51" s="1593"/>
      <c r="B51" s="1698"/>
      <c r="C51" s="1698"/>
      <c r="D51" s="1698"/>
      <c r="E51" s="1698"/>
      <c r="F51" s="1698"/>
      <c r="G51" s="1802"/>
      <c r="H51" s="1933"/>
    </row>
    <row r="52" spans="1:8" ht="12" customHeight="1" x14ac:dyDescent="0.25">
      <c r="A52" s="2081" t="s">
        <v>815</v>
      </c>
      <c r="B52" s="2081" t="s">
        <v>62</v>
      </c>
      <c r="C52" s="2081" t="s">
        <v>62</v>
      </c>
      <c r="D52" s="2081" t="s">
        <v>62</v>
      </c>
      <c r="E52" s="2081" t="s">
        <v>62</v>
      </c>
      <c r="F52" s="2081" t="s">
        <v>62</v>
      </c>
      <c r="G52" s="1799"/>
      <c r="H52" s="1709"/>
    </row>
    <row r="53" spans="1:8" ht="10.5" customHeight="1" thickBot="1" x14ac:dyDescent="0.3">
      <c r="A53" s="1801" t="s">
        <v>814</v>
      </c>
      <c r="B53" s="1800" t="s">
        <v>813</v>
      </c>
      <c r="C53" s="1800" t="s">
        <v>812</v>
      </c>
      <c r="D53" s="1800" t="s">
        <v>811</v>
      </c>
      <c r="E53" s="1800" t="s">
        <v>810</v>
      </c>
      <c r="F53" s="1800" t="s">
        <v>809</v>
      </c>
      <c r="G53" s="1784"/>
      <c r="H53" s="1709"/>
    </row>
    <row r="54" spans="1:8" ht="10.5" customHeight="1" x14ac:dyDescent="0.25">
      <c r="A54" s="527" t="s">
        <v>808</v>
      </c>
      <c r="B54" s="1938">
        <v>2.3540000000000001</v>
      </c>
      <c r="C54" s="1938">
        <v>5.6369999999999996</v>
      </c>
      <c r="D54" s="1938">
        <v>1.2769999999999999</v>
      </c>
      <c r="E54" s="1938">
        <v>0</v>
      </c>
      <c r="F54" s="1938">
        <v>0</v>
      </c>
      <c r="G54" s="1784"/>
      <c r="H54" s="1709"/>
    </row>
    <row r="55" spans="1:8" ht="10.5" customHeight="1" x14ac:dyDescent="0.25">
      <c r="A55" s="1785" t="s">
        <v>807</v>
      </c>
      <c r="B55" s="1798">
        <v>0</v>
      </c>
      <c r="C55" s="1798">
        <v>1.8418495E-2</v>
      </c>
      <c r="D55" s="1798">
        <v>0</v>
      </c>
      <c r="E55" s="1798">
        <v>0</v>
      </c>
      <c r="F55" s="1798">
        <v>0</v>
      </c>
      <c r="G55" s="1784"/>
      <c r="H55" s="1709"/>
    </row>
    <row r="56" spans="1:8" ht="10.5" customHeight="1" x14ac:dyDescent="0.25">
      <c r="A56" s="1785" t="s">
        <v>806</v>
      </c>
      <c r="B56" s="1798">
        <v>1.4172307799999999</v>
      </c>
      <c r="C56" s="1798">
        <v>1.99800471</v>
      </c>
      <c r="D56" s="1798">
        <v>0</v>
      </c>
      <c r="E56" s="1798">
        <v>0</v>
      </c>
      <c r="F56" s="1798">
        <v>0</v>
      </c>
      <c r="G56" s="1784"/>
      <c r="H56" s="1709"/>
    </row>
    <row r="57" spans="1:8" ht="10.5" customHeight="1" x14ac:dyDescent="0.25">
      <c r="A57" s="1785" t="s">
        <v>805</v>
      </c>
      <c r="B57" s="1798">
        <v>2.2867331000000001E-2</v>
      </c>
      <c r="C57" s="1798">
        <v>3.1489410160000002</v>
      </c>
      <c r="D57" s="1798">
        <v>1.261888549</v>
      </c>
      <c r="E57" s="1798">
        <v>0</v>
      </c>
      <c r="F57" s="1798">
        <v>0</v>
      </c>
      <c r="G57" s="1784"/>
      <c r="H57" s="1709"/>
    </row>
    <row r="58" spans="1:8" ht="10.5" customHeight="1" x14ac:dyDescent="0.25">
      <c r="A58" s="1978" t="s">
        <v>1517</v>
      </c>
      <c r="B58" s="1798">
        <v>0.43001636799999998</v>
      </c>
      <c r="C58" s="1969">
        <v>0</v>
      </c>
      <c r="D58" s="1969">
        <v>0</v>
      </c>
      <c r="E58" s="1969">
        <v>0</v>
      </c>
      <c r="F58" s="1969">
        <v>0</v>
      </c>
      <c r="G58" s="1696"/>
      <c r="H58" s="1704"/>
    </row>
    <row r="59" spans="1:8" ht="11.25" customHeight="1" x14ac:dyDescent="0.25">
      <c r="A59" s="1968" t="s">
        <v>1516</v>
      </c>
      <c r="B59" s="1937">
        <v>0.48388552099999999</v>
      </c>
      <c r="C59" s="1937">
        <v>0.47163577899999998</v>
      </c>
      <c r="D59" s="1937">
        <v>1.511145E-2</v>
      </c>
      <c r="E59" s="1937">
        <v>0</v>
      </c>
      <c r="F59" s="1937">
        <v>0</v>
      </c>
      <c r="G59" s="1799"/>
      <c r="H59" s="1709"/>
    </row>
    <row r="60" spans="1:8" ht="11.25" customHeight="1" x14ac:dyDescent="0.25">
      <c r="A60" s="1588" t="s">
        <v>804</v>
      </c>
      <c r="B60" s="1936">
        <v>13.939</v>
      </c>
      <c r="C60" s="1936">
        <v>6.0780000000000003</v>
      </c>
      <c r="D60" s="1936">
        <v>12.621</v>
      </c>
      <c r="E60" s="1936">
        <v>0</v>
      </c>
      <c r="F60" s="1936">
        <v>0</v>
      </c>
      <c r="G60" s="1696"/>
      <c r="H60" s="1704"/>
    </row>
    <row r="61" spans="1:8" ht="11.25" customHeight="1" x14ac:dyDescent="0.25">
      <c r="A61" s="1785" t="s">
        <v>803</v>
      </c>
      <c r="B61" s="1798">
        <v>4.2808914000000003E-2</v>
      </c>
      <c r="C61" s="1798">
        <v>0.77604697</v>
      </c>
      <c r="D61" s="1798">
        <v>1.200772803</v>
      </c>
      <c r="E61" s="1798">
        <v>0</v>
      </c>
      <c r="F61" s="1798">
        <v>0</v>
      </c>
      <c r="G61" s="1694"/>
      <c r="H61" s="1704"/>
    </row>
    <row r="62" spans="1:8" ht="12" customHeight="1" x14ac:dyDescent="0.3">
      <c r="A62" s="1785" t="s">
        <v>802</v>
      </c>
      <c r="B62" s="1937">
        <v>13.896191079999999</v>
      </c>
      <c r="C62" s="1937">
        <v>5.3019530289999999</v>
      </c>
      <c r="D62" s="1937">
        <v>11.420227199999999</v>
      </c>
      <c r="E62" s="1937">
        <v>0</v>
      </c>
      <c r="F62" s="1937">
        <v>0</v>
      </c>
      <c r="G62" s="528"/>
      <c r="H62" s="528"/>
    </row>
    <row r="63" spans="1:8" x14ac:dyDescent="0.25">
      <c r="A63" s="1588" t="s">
        <v>801</v>
      </c>
      <c r="B63" s="1936">
        <v>16.292999999999999</v>
      </c>
      <c r="C63" s="1936">
        <v>11.715</v>
      </c>
      <c r="D63" s="1936">
        <v>13.898</v>
      </c>
      <c r="E63" s="1936">
        <v>0</v>
      </c>
      <c r="F63" s="1936">
        <v>0</v>
      </c>
    </row>
  </sheetData>
  <mergeCells count="11">
    <mergeCell ref="A1:F1"/>
    <mergeCell ref="A52:F52"/>
    <mergeCell ref="A35:D35"/>
    <mergeCell ref="B44:D44"/>
    <mergeCell ref="B28:H29"/>
    <mergeCell ref="B31:H32"/>
    <mergeCell ref="A2:F2"/>
    <mergeCell ref="B15:H16"/>
    <mergeCell ref="B18:H19"/>
    <mergeCell ref="B21:H22"/>
    <mergeCell ref="B24:H26"/>
  </mergeCells>
  <pageMargins left="0.70866141732283505" right="0.71259842519685002" top="0.74803149606299202" bottom="0.74803149606299202" header="0.31496062992126" footer="0.31496062992126"/>
  <pageSetup paperSize="9" scale="93" orientation="portrait" r:id="rId1"/>
  <headerFooter alignWithMargins="0"/>
  <ignoredErrors>
    <ignoredError sqref="B64:F64 G6:H12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A9C1-28B5-495F-86B0-5EAD4BF46459}">
  <dimension ref="A1:G25"/>
  <sheetViews>
    <sheetView view="pageLayout" topLeftCell="A53" zoomScaleNormal="100" workbookViewId="0">
      <selection activeCell="B29" sqref="B29"/>
    </sheetView>
  </sheetViews>
  <sheetFormatPr defaultColWidth="8.88671875" defaultRowHeight="13.2" x14ac:dyDescent="0.25"/>
  <cols>
    <col min="1" max="1" width="42" style="260" customWidth="1"/>
    <col min="2" max="7" width="7.5546875" style="260" customWidth="1"/>
    <col min="8" max="16384" width="8.88671875" style="260"/>
  </cols>
  <sheetData>
    <row r="1" spans="1:7" ht="18" customHeight="1" thickBot="1" x14ac:dyDescent="0.3">
      <c r="A1" s="2081" t="s">
        <v>850</v>
      </c>
      <c r="B1" s="2120" t="s">
        <v>62</v>
      </c>
      <c r="C1" s="2120" t="s">
        <v>62</v>
      </c>
      <c r="D1" s="2120" t="s">
        <v>62</v>
      </c>
      <c r="E1" s="1822"/>
      <c r="F1" s="1822"/>
      <c r="G1" s="1822"/>
    </row>
    <row r="2" spans="1:7" ht="10.5" customHeight="1" thickBot="1" x14ac:dyDescent="0.3">
      <c r="A2" s="1815"/>
      <c r="B2" s="1821"/>
      <c r="C2" s="1820" t="s">
        <v>788</v>
      </c>
      <c r="D2" s="1819"/>
      <c r="E2" s="1819"/>
      <c r="F2" s="1819" t="s">
        <v>849</v>
      </c>
      <c r="G2" s="1818"/>
    </row>
    <row r="3" spans="1:7" ht="10.5" customHeight="1" thickBot="1" x14ac:dyDescent="0.3">
      <c r="A3" s="1949" t="s">
        <v>788</v>
      </c>
      <c r="B3" s="1951" t="s">
        <v>1447</v>
      </c>
      <c r="C3" s="1953" t="s">
        <v>1184</v>
      </c>
      <c r="D3" s="1952" t="s">
        <v>1083</v>
      </c>
      <c r="E3" s="1951" t="s">
        <v>1447</v>
      </c>
      <c r="F3" s="1951" t="s">
        <v>1184</v>
      </c>
      <c r="G3" s="1951" t="s">
        <v>1083</v>
      </c>
    </row>
    <row r="4" spans="1:7" ht="17.399999999999999" customHeight="1" x14ac:dyDescent="0.25">
      <c r="A4" s="1950" t="s">
        <v>818</v>
      </c>
      <c r="B4" s="1810">
        <v>693</v>
      </c>
      <c r="C4" s="1810">
        <v>940.2</v>
      </c>
      <c r="D4" s="1810">
        <v>895.6</v>
      </c>
      <c r="E4" s="1810">
        <v>35</v>
      </c>
      <c r="F4" s="1810">
        <v>47.5</v>
      </c>
      <c r="G4" s="1810">
        <v>43.1</v>
      </c>
    </row>
    <row r="5" spans="1:7" ht="10.5" customHeight="1" x14ac:dyDescent="0.25">
      <c r="A5" s="1950" t="s">
        <v>817</v>
      </c>
      <c r="B5" s="1810">
        <v>280</v>
      </c>
      <c r="C5" s="1810">
        <v>422.5</v>
      </c>
      <c r="D5" s="1810">
        <v>401.7</v>
      </c>
      <c r="E5" s="1810">
        <v>7</v>
      </c>
      <c r="F5" s="1810">
        <v>8.8000000000000007</v>
      </c>
      <c r="G5" s="1810">
        <v>8.5</v>
      </c>
    </row>
    <row r="6" spans="1:7" ht="10.5" customHeight="1" x14ac:dyDescent="0.25">
      <c r="A6" s="1950" t="s">
        <v>816</v>
      </c>
      <c r="B6" s="1810">
        <v>812</v>
      </c>
      <c r="C6" s="1810">
        <v>1146.3</v>
      </c>
      <c r="D6" s="1810">
        <v>1030.5999999999999</v>
      </c>
      <c r="E6" s="1810">
        <v>36</v>
      </c>
      <c r="F6" s="1810">
        <v>49.9</v>
      </c>
      <c r="G6" s="1810">
        <v>44.3</v>
      </c>
    </row>
    <row r="7" spans="1:7" ht="10.5" customHeight="1" x14ac:dyDescent="0.25">
      <c r="A7" s="1588" t="s">
        <v>272</v>
      </c>
      <c r="B7" s="1737">
        <v>2176</v>
      </c>
      <c r="C7" s="1737">
        <v>2509</v>
      </c>
      <c r="D7" s="1737">
        <v>2327.9</v>
      </c>
      <c r="E7" s="1737">
        <v>21</v>
      </c>
      <c r="F7" s="1737">
        <v>27.7</v>
      </c>
      <c r="G7" s="1737">
        <v>25.4</v>
      </c>
    </row>
    <row r="8" spans="1:7" ht="9" customHeight="1" x14ac:dyDescent="0.3">
      <c r="A8" s="615"/>
      <c r="B8" s="1817"/>
      <c r="C8" s="1817"/>
      <c r="D8" s="1817"/>
      <c r="E8" s="528"/>
      <c r="F8" s="528"/>
      <c r="G8" s="528"/>
    </row>
    <row r="9" spans="1:7" ht="9" customHeight="1" x14ac:dyDescent="0.3">
      <c r="A9" s="615"/>
      <c r="B9" s="1817"/>
      <c r="C9" s="1817"/>
      <c r="D9" s="1817"/>
      <c r="E9" s="528"/>
      <c r="F9" s="528"/>
      <c r="G9" s="528"/>
    </row>
    <row r="10" spans="1:7" ht="16.5" customHeight="1" x14ac:dyDescent="0.25">
      <c r="A10" s="2081" t="s">
        <v>1514</v>
      </c>
      <c r="B10" s="2081" t="s">
        <v>62</v>
      </c>
      <c r="C10" s="2081" t="s">
        <v>62</v>
      </c>
      <c r="D10" s="2081" t="s">
        <v>62</v>
      </c>
      <c r="E10" s="1603"/>
      <c r="F10" s="1603"/>
      <c r="G10" s="1603"/>
    </row>
    <row r="11" spans="1:7" ht="10.5" customHeight="1" thickBot="1" x14ac:dyDescent="0.3">
      <c r="A11" s="1815"/>
      <c r="B11" s="1814"/>
      <c r="C11" s="1814"/>
      <c r="D11" s="1814"/>
      <c r="E11" s="1814"/>
      <c r="F11" s="1814"/>
      <c r="G11" s="1814"/>
    </row>
    <row r="12" spans="1:7" ht="10.5" customHeight="1" thickBot="1" x14ac:dyDescent="0.3">
      <c r="A12" s="1949" t="s">
        <v>788</v>
      </c>
      <c r="B12" s="1948" t="s">
        <v>813</v>
      </c>
      <c r="C12" s="1947" t="s">
        <v>812</v>
      </c>
      <c r="D12" s="1946" t="s">
        <v>811</v>
      </c>
      <c r="E12" s="2121" t="s">
        <v>845</v>
      </c>
      <c r="F12" s="2122" t="s">
        <v>62</v>
      </c>
      <c r="G12" s="1816"/>
    </row>
    <row r="13" spans="1:7" ht="18.600000000000001" customHeight="1" x14ac:dyDescent="0.25">
      <c r="A13" s="1813" t="s">
        <v>848</v>
      </c>
      <c r="B13" s="1812">
        <v>517.31225762896929</v>
      </c>
      <c r="C13" s="1812">
        <v>541.54677760973686</v>
      </c>
      <c r="D13" s="1812">
        <v>214.85334223799683</v>
      </c>
      <c r="E13" s="1812">
        <v>1351.795559742176</v>
      </c>
      <c r="F13" s="1812"/>
      <c r="G13" s="1810"/>
    </row>
    <row r="14" spans="1:7" ht="10.5" customHeight="1" x14ac:dyDescent="0.25">
      <c r="A14" s="1811" t="s">
        <v>847</v>
      </c>
      <c r="B14" s="1810">
        <v>1032.7180899423988</v>
      </c>
      <c r="C14" s="1810">
        <v>1071.2603218980969</v>
      </c>
      <c r="D14" s="1810">
        <v>419.1732249900341</v>
      </c>
      <c r="E14" s="1810">
        <v>2307.8045218764596</v>
      </c>
      <c r="F14" s="1810"/>
      <c r="G14" s="1810"/>
    </row>
    <row r="15" spans="1:7" ht="11.25" customHeight="1" x14ac:dyDescent="0.25">
      <c r="A15" s="1811" t="s">
        <v>846</v>
      </c>
      <c r="B15" s="1810">
        <v>515.40583231342953</v>
      </c>
      <c r="C15" s="1810">
        <v>529.71354428836003</v>
      </c>
      <c r="D15" s="1810">
        <v>204.31988275203727</v>
      </c>
      <c r="E15" s="1810">
        <v>956.00896213428359</v>
      </c>
      <c r="F15" s="1810"/>
      <c r="G15" s="1810"/>
    </row>
    <row r="16" spans="1:7" ht="11.25" customHeight="1" x14ac:dyDescent="0.25">
      <c r="A16" s="1811" t="s">
        <v>844</v>
      </c>
      <c r="B16" s="1944" t="s">
        <v>1512</v>
      </c>
      <c r="C16" s="1944" t="s">
        <v>1511</v>
      </c>
      <c r="D16" s="1944" t="s">
        <v>1510</v>
      </c>
      <c r="E16" s="1944" t="s">
        <v>1509</v>
      </c>
      <c r="F16" s="1810"/>
      <c r="G16" s="1810"/>
    </row>
    <row r="17" spans="1:7" ht="9" customHeight="1" x14ac:dyDescent="0.3">
      <c r="A17" s="528"/>
      <c r="B17" s="528"/>
      <c r="C17" s="528"/>
      <c r="D17" s="528"/>
      <c r="E17" s="528"/>
      <c r="F17" s="528"/>
      <c r="G17" s="528"/>
    </row>
    <row r="18" spans="1:7" ht="9" customHeight="1" x14ac:dyDescent="0.3">
      <c r="A18" s="528"/>
      <c r="B18" s="528"/>
      <c r="C18" s="528"/>
      <c r="D18" s="528"/>
      <c r="E18" s="528"/>
      <c r="F18" s="528"/>
      <c r="G18" s="528"/>
    </row>
    <row r="19" spans="1:7" ht="15" customHeight="1" x14ac:dyDescent="0.3">
      <c r="A19" s="2081" t="s">
        <v>1513</v>
      </c>
      <c r="B19" s="2081" t="s">
        <v>62</v>
      </c>
      <c r="C19" s="2081" t="s">
        <v>62</v>
      </c>
      <c r="D19" s="2081" t="s">
        <v>62</v>
      </c>
      <c r="E19" s="1603"/>
      <c r="F19" s="1603"/>
      <c r="G19" s="528"/>
    </row>
    <row r="20" spans="1:7" ht="10.5" customHeight="1" thickBot="1" x14ac:dyDescent="0.35">
      <c r="A20" s="1815"/>
      <c r="B20" s="1814"/>
      <c r="C20" s="1814"/>
      <c r="D20" s="1814"/>
      <c r="E20" s="1814"/>
      <c r="F20" s="1814"/>
      <c r="G20" s="528"/>
    </row>
    <row r="21" spans="1:7" ht="10.5" customHeight="1" thickBot="1" x14ac:dyDescent="0.35">
      <c r="A21" s="1949" t="s">
        <v>788</v>
      </c>
      <c r="B21" s="1948" t="s">
        <v>813</v>
      </c>
      <c r="C21" s="1947" t="s">
        <v>812</v>
      </c>
      <c r="D21" s="1946" t="s">
        <v>811</v>
      </c>
      <c r="E21" s="2121" t="s">
        <v>845</v>
      </c>
      <c r="F21" s="2122" t="s">
        <v>62</v>
      </c>
      <c r="G21" s="614"/>
    </row>
    <row r="22" spans="1:7" ht="16.2" customHeight="1" x14ac:dyDescent="0.3">
      <c r="A22" s="1813" t="s">
        <v>844</v>
      </c>
      <c r="B22" s="1945" t="s">
        <v>1512</v>
      </c>
      <c r="C22" s="1945" t="s">
        <v>1511</v>
      </c>
      <c r="D22" s="1945" t="s">
        <v>1510</v>
      </c>
      <c r="E22" s="1945" t="s">
        <v>1509</v>
      </c>
      <c r="F22" s="1812"/>
      <c r="G22" s="528"/>
    </row>
    <row r="23" spans="1:7" ht="13.2" customHeight="1" x14ac:dyDescent="0.3">
      <c r="A23" s="1811" t="s">
        <v>843</v>
      </c>
      <c r="B23" s="1944" t="s">
        <v>1508</v>
      </c>
      <c r="C23" s="1944" t="s">
        <v>1507</v>
      </c>
      <c r="D23" s="1944" t="s">
        <v>1220</v>
      </c>
      <c r="E23" s="1944" t="s">
        <v>1506</v>
      </c>
      <c r="F23" s="1810"/>
      <c r="G23" s="528"/>
    </row>
    <row r="24" spans="1:7" ht="13.95" customHeight="1" x14ac:dyDescent="0.3">
      <c r="A24" s="1811" t="s">
        <v>842</v>
      </c>
      <c r="B24" s="1944" t="s">
        <v>1505</v>
      </c>
      <c r="C24" s="1944" t="s">
        <v>1504</v>
      </c>
      <c r="D24" s="1944" t="s">
        <v>1219</v>
      </c>
      <c r="E24" s="1944" t="s">
        <v>1501</v>
      </c>
      <c r="F24" s="1810"/>
      <c r="G24" s="528"/>
    </row>
    <row r="25" spans="1:7" ht="14.4" customHeight="1" x14ac:dyDescent="0.3">
      <c r="A25" s="1811" t="s">
        <v>841</v>
      </c>
      <c r="B25" s="1944" t="s">
        <v>1220</v>
      </c>
      <c r="C25" s="1944" t="s">
        <v>1503</v>
      </c>
      <c r="D25" s="1944" t="s">
        <v>1502</v>
      </c>
      <c r="E25" s="1944" t="s">
        <v>1501</v>
      </c>
      <c r="F25" s="1810"/>
      <c r="G25" s="528"/>
    </row>
  </sheetData>
  <mergeCells count="5">
    <mergeCell ref="A1:D1"/>
    <mergeCell ref="A10:D10"/>
    <mergeCell ref="E12:F12"/>
    <mergeCell ref="A19:D19"/>
    <mergeCell ref="E21:F21"/>
  </mergeCells>
  <pageMargins left="0.70866141732283505" right="0.70866141732283505" top="0.74803149606299202" bottom="0.74803149606299202" header="0.31496062992126" footer="0.31496062992126"/>
  <pageSetup paperSize="9" scale="99" orientation="portrait" r:id="rId1"/>
  <headerFooter alignWithMargins="0"/>
  <ignoredErrors>
    <ignoredError sqref="A16:F25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3F4F-1BF9-4FCD-9B28-58B302F68698}">
  <dimension ref="A1:K49"/>
  <sheetViews>
    <sheetView view="pageLayout" topLeftCell="A73" zoomScaleNormal="100" workbookViewId="0">
      <selection activeCell="J13" sqref="J13"/>
    </sheetView>
  </sheetViews>
  <sheetFormatPr defaultColWidth="8.88671875" defaultRowHeight="13.2" x14ac:dyDescent="0.25"/>
  <cols>
    <col min="1" max="1" width="32.33203125" style="260" customWidth="1"/>
    <col min="2" max="11" width="7.5546875" style="260" customWidth="1"/>
    <col min="12" max="16384" width="8.88671875" style="260"/>
  </cols>
  <sheetData>
    <row r="1" spans="1:11" ht="12.75" customHeight="1" x14ac:dyDescent="0.25">
      <c r="A1" s="2081" t="s">
        <v>1497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  <c r="G1" s="1603"/>
      <c r="H1" s="1603"/>
      <c r="I1" s="1603"/>
      <c r="J1" s="1603"/>
      <c r="K1" s="1603"/>
    </row>
    <row r="2" spans="1:11" ht="10.5" customHeight="1" x14ac:dyDescent="0.25">
      <c r="A2" s="738"/>
      <c r="B2" s="738"/>
      <c r="C2" s="738"/>
      <c r="D2" s="738"/>
      <c r="E2" s="738"/>
      <c r="F2" s="738"/>
      <c r="G2" s="738"/>
      <c r="H2" s="738"/>
      <c r="I2" s="738"/>
      <c r="J2" s="738"/>
      <c r="K2" s="738"/>
    </row>
    <row r="3" spans="1:11" ht="10.5" customHeight="1" thickBot="1" x14ac:dyDescent="0.3">
      <c r="A3" s="1824" t="s">
        <v>788</v>
      </c>
      <c r="B3" s="1823" t="s">
        <v>1484</v>
      </c>
      <c r="C3" s="1823" t="s">
        <v>1221</v>
      </c>
      <c r="D3" s="1823" t="s">
        <v>1105</v>
      </c>
      <c r="E3" s="1823" t="s">
        <v>937</v>
      </c>
      <c r="F3" s="1823" t="s">
        <v>936</v>
      </c>
      <c r="G3" s="1823" t="s">
        <v>981</v>
      </c>
      <c r="H3" s="1823" t="s">
        <v>934</v>
      </c>
      <c r="I3" s="1823" t="s">
        <v>980</v>
      </c>
      <c r="J3" s="1823" t="s">
        <v>932</v>
      </c>
      <c r="K3" s="1823" t="s">
        <v>931</v>
      </c>
    </row>
    <row r="4" spans="1:11" ht="10.5" customHeight="1" x14ac:dyDescent="0.25">
      <c r="A4" s="734" t="s">
        <v>949</v>
      </c>
      <c r="B4" s="743">
        <v>280.39999999999998</v>
      </c>
      <c r="C4" s="743">
        <v>324.10000000000002</v>
      </c>
      <c r="D4" s="743">
        <v>313.8</v>
      </c>
      <c r="E4" s="743">
        <v>306.5</v>
      </c>
      <c r="F4" s="743">
        <v>300.2</v>
      </c>
      <c r="G4" s="743">
        <v>280.10000000000002</v>
      </c>
      <c r="H4" s="743">
        <v>309</v>
      </c>
      <c r="I4" s="743">
        <v>304.39999999999998</v>
      </c>
      <c r="J4" s="743">
        <v>317</v>
      </c>
      <c r="K4" s="743">
        <v>328.3</v>
      </c>
    </row>
    <row r="5" spans="1:11" ht="10.5" customHeight="1" x14ac:dyDescent="0.25">
      <c r="A5" s="727" t="s">
        <v>948</v>
      </c>
      <c r="B5" s="740">
        <v>-3</v>
      </c>
      <c r="C5" s="740">
        <v>0.5</v>
      </c>
      <c r="D5" s="740">
        <v>3.7</v>
      </c>
      <c r="E5" s="740">
        <v>3.8</v>
      </c>
      <c r="F5" s="740">
        <v>1</v>
      </c>
      <c r="G5" s="740">
        <v>-2.8</v>
      </c>
      <c r="H5" s="740">
        <v>-0.6</v>
      </c>
      <c r="I5" s="740">
        <v>-5.3</v>
      </c>
      <c r="J5" s="740">
        <v>-3.8</v>
      </c>
      <c r="K5" s="740">
        <v>-1</v>
      </c>
    </row>
    <row r="6" spans="1:11" ht="10.5" customHeight="1" x14ac:dyDescent="0.25">
      <c r="A6" s="727"/>
      <c r="B6" s="740"/>
      <c r="C6" s="740"/>
      <c r="D6" s="740"/>
      <c r="E6" s="740"/>
      <c r="F6" s="740"/>
      <c r="G6" s="740"/>
      <c r="H6" s="740"/>
      <c r="I6" s="740"/>
      <c r="J6" s="740"/>
      <c r="K6" s="740"/>
    </row>
    <row r="7" spans="1:11" ht="10.5" customHeight="1" thickBot="1" x14ac:dyDescent="0.3">
      <c r="A7" s="1824" t="s">
        <v>788</v>
      </c>
      <c r="B7" s="1823" t="s">
        <v>930</v>
      </c>
      <c r="C7" s="1823" t="s">
        <v>929</v>
      </c>
      <c r="D7" s="1823" t="s">
        <v>928</v>
      </c>
      <c r="E7" s="1823" t="s">
        <v>979</v>
      </c>
      <c r="F7" s="1823" t="s">
        <v>978</v>
      </c>
      <c r="G7" s="1823" t="s">
        <v>977</v>
      </c>
      <c r="H7" s="1823" t="s">
        <v>976</v>
      </c>
      <c r="I7" s="1823" t="s">
        <v>975</v>
      </c>
      <c r="J7" s="1823" t="s">
        <v>974</v>
      </c>
      <c r="K7" s="1823" t="s">
        <v>973</v>
      </c>
    </row>
    <row r="8" spans="1:11" ht="10.5" customHeight="1" x14ac:dyDescent="0.25">
      <c r="A8" s="734" t="s">
        <v>949</v>
      </c>
      <c r="B8" s="743">
        <v>328.8</v>
      </c>
      <c r="C8" s="743">
        <v>330</v>
      </c>
      <c r="D8" s="743">
        <v>329.2</v>
      </c>
      <c r="E8" s="743">
        <v>321.8</v>
      </c>
      <c r="F8" s="743">
        <v>316.5</v>
      </c>
      <c r="G8" s="743">
        <v>299.3</v>
      </c>
      <c r="H8" s="743">
        <v>290</v>
      </c>
      <c r="I8" s="743">
        <v>288.39999999999998</v>
      </c>
      <c r="J8" s="743">
        <v>273.89999999999998</v>
      </c>
      <c r="K8" s="743">
        <v>285.89999999999998</v>
      </c>
    </row>
    <row r="9" spans="1:11" ht="10.5" customHeight="1" x14ac:dyDescent="0.25">
      <c r="A9" s="727" t="s">
        <v>948</v>
      </c>
      <c r="B9" s="740" t="s">
        <v>269</v>
      </c>
      <c r="C9" s="740">
        <v>1.9</v>
      </c>
      <c r="D9" s="740">
        <v>1.3</v>
      </c>
      <c r="E9" s="740" t="s">
        <v>269</v>
      </c>
      <c r="F9" s="740">
        <v>9.6999999999999993</v>
      </c>
      <c r="G9" s="740">
        <v>5.8</v>
      </c>
      <c r="H9" s="740">
        <v>4.0999999999999996</v>
      </c>
      <c r="I9" s="740">
        <v>1.8</v>
      </c>
      <c r="J9" s="740">
        <v>2.8</v>
      </c>
      <c r="K9" s="740">
        <v>3.1</v>
      </c>
    </row>
    <row r="10" spans="1:11" ht="10.5" customHeight="1" x14ac:dyDescent="0.25">
      <c r="A10" s="1593"/>
      <c r="B10" s="1698"/>
      <c r="C10" s="1698"/>
      <c r="D10" s="1698"/>
      <c r="E10" s="1698"/>
      <c r="F10" s="1698"/>
      <c r="G10" s="1698"/>
      <c r="H10" s="1698"/>
      <c r="I10" s="1698"/>
      <c r="J10" s="1698"/>
      <c r="K10" s="1698"/>
    </row>
    <row r="11" spans="1:11" ht="10.5" customHeight="1" thickBot="1" x14ac:dyDescent="0.3">
      <c r="A11" s="1824" t="s">
        <v>788</v>
      </c>
      <c r="B11" s="1823" t="s">
        <v>972</v>
      </c>
      <c r="C11" s="1823" t="s">
        <v>971</v>
      </c>
      <c r="D11" s="1823" t="s">
        <v>970</v>
      </c>
      <c r="E11" s="1823" t="s">
        <v>969</v>
      </c>
      <c r="F11" s="1823" t="s">
        <v>968</v>
      </c>
      <c r="G11" s="1823" t="s">
        <v>967</v>
      </c>
      <c r="H11" s="1823" t="s">
        <v>966</v>
      </c>
      <c r="I11" s="1823" t="s">
        <v>965</v>
      </c>
      <c r="J11" s="1823" t="s">
        <v>964</v>
      </c>
      <c r="K11" s="1823" t="s">
        <v>963</v>
      </c>
    </row>
    <row r="12" spans="1:11" ht="10.5" customHeight="1" x14ac:dyDescent="0.25">
      <c r="A12" s="734" t="s">
        <v>949</v>
      </c>
      <c r="B12" s="743">
        <v>290.3</v>
      </c>
      <c r="C12" s="743">
        <v>262.3</v>
      </c>
      <c r="D12" s="743">
        <v>253.7</v>
      </c>
      <c r="E12" s="743">
        <v>247.8</v>
      </c>
      <c r="F12" s="743">
        <v>237.9</v>
      </c>
      <c r="G12" s="743">
        <v>231.5</v>
      </c>
      <c r="H12" s="743">
        <v>225.6</v>
      </c>
      <c r="I12" s="743">
        <v>216.8</v>
      </c>
      <c r="J12" s="743">
        <v>220.4</v>
      </c>
      <c r="K12" s="743">
        <v>217.3</v>
      </c>
    </row>
    <row r="13" spans="1:11" ht="10.5" customHeight="1" x14ac:dyDescent="0.25">
      <c r="A13" s="727" t="s">
        <v>948</v>
      </c>
      <c r="B13" s="740">
        <v>7.1</v>
      </c>
      <c r="C13" s="740">
        <v>6.6</v>
      </c>
      <c r="D13" s="740">
        <v>3.2</v>
      </c>
      <c r="E13" s="740">
        <v>4.9000000000000004</v>
      </c>
      <c r="F13" s="740">
        <v>3.9</v>
      </c>
      <c r="G13" s="740">
        <v>2.1</v>
      </c>
      <c r="H13" s="740">
        <v>2.2999999999999998</v>
      </c>
      <c r="I13" s="740">
        <v>2.6</v>
      </c>
      <c r="J13" s="740" t="s">
        <v>269</v>
      </c>
      <c r="K13" s="740">
        <v>3.1</v>
      </c>
    </row>
    <row r="14" spans="1:11" ht="10.5" customHeight="1" x14ac:dyDescent="0.25">
      <c r="A14" s="1593"/>
      <c r="B14" s="1698"/>
      <c r="C14" s="1698"/>
      <c r="D14" s="1698"/>
      <c r="E14" s="1698"/>
      <c r="F14" s="1698"/>
      <c r="G14" s="1698"/>
      <c r="H14" s="1698"/>
      <c r="I14" s="1698"/>
      <c r="J14" s="1698"/>
      <c r="K14" s="1698"/>
    </row>
    <row r="15" spans="1:11" ht="10.5" customHeight="1" thickBot="1" x14ac:dyDescent="0.3">
      <c r="A15" s="1824" t="s">
        <v>788</v>
      </c>
      <c r="B15" s="1823" t="s">
        <v>962</v>
      </c>
      <c r="C15" s="1823" t="s">
        <v>961</v>
      </c>
      <c r="D15" s="1823" t="s">
        <v>960</v>
      </c>
      <c r="E15" s="1823" t="s">
        <v>959</v>
      </c>
      <c r="F15" s="1823" t="s">
        <v>958</v>
      </c>
      <c r="G15" s="1823" t="s">
        <v>957</v>
      </c>
      <c r="H15" s="1823" t="s">
        <v>956</v>
      </c>
      <c r="I15" s="1823" t="s">
        <v>955</v>
      </c>
      <c r="J15" s="1823" t="s">
        <v>954</v>
      </c>
      <c r="K15" s="1823" t="s">
        <v>953</v>
      </c>
    </row>
    <row r="16" spans="1:11" ht="10.5" customHeight="1" x14ac:dyDescent="0.25">
      <c r="A16" s="734" t="s">
        <v>949</v>
      </c>
      <c r="B16" s="743">
        <v>209.8</v>
      </c>
      <c r="C16" s="743">
        <v>199.2</v>
      </c>
      <c r="D16" s="743">
        <v>196.7</v>
      </c>
      <c r="E16" s="743">
        <v>187.2</v>
      </c>
      <c r="F16" s="743">
        <v>178.2</v>
      </c>
      <c r="G16" s="743">
        <v>190</v>
      </c>
      <c r="H16" s="743">
        <v>189.8</v>
      </c>
      <c r="I16" s="743">
        <v>189.3</v>
      </c>
      <c r="J16" s="743">
        <v>180.4</v>
      </c>
      <c r="K16" s="743">
        <v>170.4</v>
      </c>
    </row>
    <row r="17" spans="1:11" ht="10.5" customHeight="1" x14ac:dyDescent="0.25">
      <c r="A17" s="727" t="s">
        <v>948</v>
      </c>
      <c r="B17" s="740">
        <v>2.6</v>
      </c>
      <c r="C17" s="740">
        <v>2.2000000000000002</v>
      </c>
      <c r="D17" s="740">
        <v>1.2</v>
      </c>
      <c r="E17" s="740">
        <v>1.7</v>
      </c>
      <c r="F17" s="740">
        <v>-0.7</v>
      </c>
      <c r="G17" s="740">
        <v>1.7</v>
      </c>
      <c r="H17" s="740">
        <v>2.2999999999999998</v>
      </c>
      <c r="I17" s="740">
        <v>0.8</v>
      </c>
      <c r="J17" s="740">
        <v>3.2</v>
      </c>
      <c r="K17" s="740">
        <v>2.1</v>
      </c>
    </row>
    <row r="18" spans="1:11" ht="10.5" customHeight="1" x14ac:dyDescent="0.25">
      <c r="A18" s="1593"/>
      <c r="B18" s="1698"/>
      <c r="C18" s="1698"/>
      <c r="D18" s="1698"/>
      <c r="E18" s="1698"/>
      <c r="F18" s="1698"/>
      <c r="G18" s="1698"/>
      <c r="H18" s="1698"/>
      <c r="I18" s="1698"/>
      <c r="J18" s="1698"/>
      <c r="K18" s="1698"/>
    </row>
    <row r="19" spans="1:11" ht="10.5" customHeight="1" thickBot="1" x14ac:dyDescent="0.3">
      <c r="A19" s="1824" t="s">
        <v>788</v>
      </c>
      <c r="B19" s="1823" t="s">
        <v>952</v>
      </c>
      <c r="C19" s="1823" t="s">
        <v>951</v>
      </c>
      <c r="D19" s="1823" t="s">
        <v>950</v>
      </c>
      <c r="E19" s="1799"/>
      <c r="F19" s="1799"/>
      <c r="G19" s="1799"/>
      <c r="H19" s="1799"/>
      <c r="I19" s="1799"/>
      <c r="J19" s="1799"/>
      <c r="K19" s="1799"/>
    </row>
    <row r="20" spans="1:11" ht="10.5" customHeight="1" x14ac:dyDescent="0.25">
      <c r="A20" s="734" t="s">
        <v>949</v>
      </c>
      <c r="B20" s="743">
        <v>170.2</v>
      </c>
      <c r="C20" s="743">
        <v>159.4</v>
      </c>
      <c r="D20" s="743">
        <v>148.80000000000001</v>
      </c>
      <c r="E20" s="740"/>
      <c r="F20" s="740"/>
      <c r="G20" s="740"/>
      <c r="H20" s="740"/>
      <c r="I20" s="740"/>
      <c r="J20" s="740"/>
      <c r="K20" s="740"/>
    </row>
    <row r="21" spans="1:11" ht="10.5" customHeight="1" x14ac:dyDescent="0.25">
      <c r="A21" s="727" t="s">
        <v>948</v>
      </c>
      <c r="B21" s="740">
        <v>3.4</v>
      </c>
      <c r="C21" s="740">
        <v>3.4</v>
      </c>
      <c r="D21" s="740">
        <v>3</v>
      </c>
      <c r="E21" s="740"/>
      <c r="F21" s="740"/>
      <c r="G21" s="740"/>
      <c r="H21" s="740"/>
      <c r="I21" s="740"/>
      <c r="J21" s="740"/>
      <c r="K21" s="740"/>
    </row>
    <row r="22" spans="1:11" ht="10.5" customHeight="1" x14ac:dyDescent="0.25">
      <c r="A22" s="727"/>
      <c r="B22" s="727"/>
      <c r="C22" s="740"/>
      <c r="D22" s="740"/>
      <c r="E22" s="740"/>
      <c r="F22" s="740"/>
      <c r="G22" s="740"/>
      <c r="H22" s="740"/>
      <c r="I22" s="740"/>
      <c r="J22" s="740"/>
      <c r="K22" s="740"/>
    </row>
    <row r="23" spans="1:11" ht="10.5" customHeight="1" x14ac:dyDescent="0.25">
      <c r="A23" s="2123" t="s">
        <v>1225</v>
      </c>
      <c r="B23" s="2123" t="s">
        <v>62</v>
      </c>
      <c r="C23" s="2123" t="s">
        <v>62</v>
      </c>
      <c r="D23" s="2123" t="s">
        <v>62</v>
      </c>
      <c r="E23" s="2123" t="s">
        <v>62</v>
      </c>
      <c r="F23" s="2123" t="s">
        <v>62</v>
      </c>
      <c r="G23" s="2123" t="s">
        <v>62</v>
      </c>
      <c r="H23" s="2123" t="s">
        <v>62</v>
      </c>
      <c r="I23" s="2123" t="s">
        <v>62</v>
      </c>
      <c r="J23" s="2123" t="s">
        <v>62</v>
      </c>
      <c r="K23" s="2123" t="s">
        <v>62</v>
      </c>
    </row>
    <row r="24" spans="1:11" ht="10.5" customHeight="1" x14ac:dyDescent="0.25">
      <c r="A24" s="2123" t="s">
        <v>1224</v>
      </c>
      <c r="B24" s="2123" t="s">
        <v>62</v>
      </c>
      <c r="C24" s="2123" t="s">
        <v>62</v>
      </c>
      <c r="D24" s="2123" t="s">
        <v>62</v>
      </c>
      <c r="E24" s="2123" t="s">
        <v>62</v>
      </c>
      <c r="F24" s="2123" t="s">
        <v>62</v>
      </c>
      <c r="G24" s="2123" t="s">
        <v>62</v>
      </c>
      <c r="H24" s="2123" t="s">
        <v>62</v>
      </c>
      <c r="I24" s="2123" t="s">
        <v>62</v>
      </c>
      <c r="J24" s="2123" t="s">
        <v>62</v>
      </c>
      <c r="K24" s="2123" t="s">
        <v>62</v>
      </c>
    </row>
    <row r="25" spans="1:11" ht="10.5" customHeight="1" x14ac:dyDescent="0.25">
      <c r="A25" s="727"/>
      <c r="B25" s="727"/>
      <c r="C25" s="740"/>
      <c r="D25" s="740"/>
      <c r="E25" s="740"/>
      <c r="F25" s="740"/>
      <c r="G25" s="740"/>
      <c r="H25" s="740"/>
      <c r="I25" s="740"/>
      <c r="J25" s="740"/>
      <c r="K25" s="740"/>
    </row>
    <row r="26" spans="1:11" ht="15" customHeight="1" x14ac:dyDescent="0.25">
      <c r="A26" s="2081" t="s">
        <v>1106</v>
      </c>
      <c r="B26" s="2081" t="s">
        <v>62</v>
      </c>
      <c r="C26" s="2081" t="s">
        <v>62</v>
      </c>
      <c r="D26" s="2081" t="s">
        <v>62</v>
      </c>
      <c r="E26" s="1603"/>
      <c r="F26" s="1603"/>
      <c r="G26" s="1603"/>
      <c r="H26" s="1603"/>
      <c r="I26" s="1603"/>
      <c r="J26" s="1603"/>
      <c r="K26" s="1603"/>
    </row>
    <row r="27" spans="1:11" ht="21" customHeight="1" thickBot="1" x14ac:dyDescent="0.3">
      <c r="A27" s="1826" t="s">
        <v>1484</v>
      </c>
      <c r="B27" s="1825" t="s">
        <v>947</v>
      </c>
      <c r="C27" s="1825" t="s">
        <v>1223</v>
      </c>
      <c r="D27" s="1825" t="s">
        <v>946</v>
      </c>
      <c r="E27" s="1825" t="s">
        <v>1222</v>
      </c>
      <c r="F27" s="1825" t="s">
        <v>945</v>
      </c>
      <c r="G27" s="1799"/>
      <c r="H27" s="1799"/>
      <c r="I27" s="1799"/>
      <c r="J27" s="1799"/>
      <c r="K27" s="1799"/>
    </row>
    <row r="28" spans="1:11" ht="10.5" customHeight="1" x14ac:dyDescent="0.25">
      <c r="A28" s="1788" t="s">
        <v>824</v>
      </c>
      <c r="B28" s="1787">
        <v>16.446999999999999</v>
      </c>
      <c r="C28" s="1787">
        <v>25.396000000000001</v>
      </c>
      <c r="D28" s="1787">
        <v>29.102</v>
      </c>
      <c r="E28" s="1787">
        <v>3.8980000000000001</v>
      </c>
      <c r="F28" s="1787">
        <v>74.843000000000004</v>
      </c>
      <c r="G28" s="1799"/>
      <c r="H28" s="1799"/>
      <c r="I28" s="1799"/>
      <c r="J28" s="1799"/>
      <c r="K28" s="1799"/>
    </row>
    <row r="29" spans="1:11" ht="10.5" customHeight="1" x14ac:dyDescent="0.25">
      <c r="A29" s="1785" t="s">
        <v>818</v>
      </c>
      <c r="B29" s="1784">
        <v>7.7990000000000004</v>
      </c>
      <c r="C29" s="1784">
        <v>26.459</v>
      </c>
      <c r="D29" s="1784">
        <v>4.125</v>
      </c>
      <c r="E29" s="1784">
        <v>15.358000000000001</v>
      </c>
      <c r="F29" s="1784">
        <v>53.741</v>
      </c>
      <c r="G29" s="1784"/>
      <c r="H29" s="1784"/>
      <c r="I29" s="1784"/>
      <c r="J29" s="1784"/>
      <c r="K29" s="1784"/>
    </row>
    <row r="30" spans="1:11" ht="10.5" customHeight="1" x14ac:dyDescent="0.25">
      <c r="A30" s="1897" t="s">
        <v>817</v>
      </c>
      <c r="B30" s="1920">
        <v>2.827</v>
      </c>
      <c r="C30" s="1920">
        <v>5.5998483601230458</v>
      </c>
      <c r="D30" s="1920">
        <v>4.8869999999999996</v>
      </c>
      <c r="E30" s="1920">
        <v>12.622</v>
      </c>
      <c r="F30" s="1920">
        <v>25.935848360123046</v>
      </c>
      <c r="G30" s="1696"/>
      <c r="H30" s="1696"/>
      <c r="I30" s="1696"/>
      <c r="J30" s="1696"/>
      <c r="K30" s="1696"/>
    </row>
    <row r="31" spans="1:11" ht="10.5" customHeight="1" x14ac:dyDescent="0.25">
      <c r="A31" s="1897" t="s">
        <v>816</v>
      </c>
      <c r="B31" s="1920">
        <v>28.442</v>
      </c>
      <c r="C31" s="1899">
        <v>19.53344256326233</v>
      </c>
      <c r="D31" s="1900">
        <v>8.2349999999999994</v>
      </c>
      <c r="E31" s="1900">
        <v>14.25</v>
      </c>
      <c r="F31" s="1900">
        <v>70.460442563262333</v>
      </c>
      <c r="G31" s="1694"/>
      <c r="H31" s="1694"/>
      <c r="I31" s="1694"/>
      <c r="J31" s="1694"/>
      <c r="K31" s="1694"/>
    </row>
    <row r="32" spans="1:11" ht="10.5" customHeight="1" x14ac:dyDescent="0.25">
      <c r="A32" s="1785" t="s">
        <v>944</v>
      </c>
      <c r="B32" s="1784">
        <v>6.4000000000000001E-2</v>
      </c>
      <c r="C32" s="1784" t="s">
        <v>269</v>
      </c>
      <c r="D32" s="1784">
        <v>55.311</v>
      </c>
      <c r="E32" s="1784" t="s">
        <v>269</v>
      </c>
      <c r="F32" s="1784">
        <v>55.392000000000003</v>
      </c>
      <c r="G32" s="1694"/>
      <c r="H32" s="1694"/>
      <c r="I32" s="1694"/>
      <c r="J32" s="1694"/>
      <c r="K32" s="1694"/>
    </row>
    <row r="33" spans="1:11" ht="10.5" customHeight="1" x14ac:dyDescent="0.25">
      <c r="A33" s="1588" t="s">
        <v>943</v>
      </c>
      <c r="B33" s="1923">
        <v>55.579000000000001</v>
      </c>
      <c r="C33" s="1923">
        <v>76.988290923385392</v>
      </c>
      <c r="D33" s="1923">
        <v>101.65900000000001</v>
      </c>
      <c r="E33" s="1923">
        <v>46.145000000000003</v>
      </c>
      <c r="F33" s="1923">
        <v>280.3712909233854</v>
      </c>
      <c r="G33" s="1694"/>
      <c r="H33" s="1694"/>
      <c r="I33" s="1694"/>
      <c r="J33" s="1694"/>
      <c r="K33" s="1694"/>
    </row>
    <row r="34" spans="1:11" ht="10.5" customHeight="1" x14ac:dyDescent="0.25">
      <c r="A34" s="2079"/>
      <c r="B34" s="2079" t="s">
        <v>62</v>
      </c>
      <c r="C34" s="2079" t="s">
        <v>62</v>
      </c>
      <c r="D34" s="2079" t="s">
        <v>62</v>
      </c>
      <c r="E34" s="2079" t="s">
        <v>62</v>
      </c>
      <c r="F34" s="2079" t="s">
        <v>62</v>
      </c>
      <c r="G34" s="2079" t="s">
        <v>62</v>
      </c>
      <c r="H34" s="2079" t="s">
        <v>62</v>
      </c>
      <c r="I34" s="2079" t="s">
        <v>62</v>
      </c>
      <c r="J34" s="2079" t="s">
        <v>62</v>
      </c>
      <c r="K34" s="2079" t="s">
        <v>62</v>
      </c>
    </row>
    <row r="35" spans="1:11" ht="10.5" customHeight="1" x14ac:dyDescent="0.3">
      <c r="A35" s="528"/>
      <c r="B35" s="528"/>
      <c r="C35" s="528"/>
      <c r="D35" s="528"/>
      <c r="E35" s="528"/>
      <c r="F35" s="528"/>
      <c r="G35" s="528"/>
      <c r="H35" s="528"/>
      <c r="I35" s="528"/>
      <c r="J35" s="528"/>
      <c r="K35" s="528"/>
    </row>
    <row r="36" spans="1:11" ht="15" customHeight="1" x14ac:dyDescent="0.3">
      <c r="A36" s="2081" t="s">
        <v>942</v>
      </c>
      <c r="B36" s="2081" t="s">
        <v>62</v>
      </c>
      <c r="C36" s="2081" t="s">
        <v>62</v>
      </c>
      <c r="D36" s="2081" t="s">
        <v>62</v>
      </c>
      <c r="E36" s="528"/>
      <c r="F36" s="528"/>
      <c r="G36" s="528"/>
      <c r="H36" s="528"/>
      <c r="I36" s="528"/>
      <c r="J36" s="528"/>
      <c r="K36" s="528"/>
    </row>
    <row r="37" spans="1:11" ht="10.5" customHeight="1" thickBot="1" x14ac:dyDescent="0.3">
      <c r="A37" s="1824" t="s">
        <v>814</v>
      </c>
      <c r="B37" s="1823" t="s">
        <v>1484</v>
      </c>
      <c r="C37" s="1823" t="s">
        <v>1221</v>
      </c>
      <c r="D37" s="1823" t="s">
        <v>1105</v>
      </c>
      <c r="E37" s="1823" t="s">
        <v>937</v>
      </c>
      <c r="F37" s="1823" t="s">
        <v>936</v>
      </c>
      <c r="G37" s="1823" t="s">
        <v>935</v>
      </c>
      <c r="H37" s="1823" t="s">
        <v>934</v>
      </c>
      <c r="I37" s="1823" t="s">
        <v>933</v>
      </c>
      <c r="J37" s="1823" t="s">
        <v>932</v>
      </c>
      <c r="K37" s="1823" t="s">
        <v>931</v>
      </c>
    </row>
    <row r="38" spans="1:11" ht="10.5" customHeight="1" x14ac:dyDescent="0.25">
      <c r="A38" s="1924" t="s">
        <v>1496</v>
      </c>
      <c r="B38" s="1707">
        <v>-1.3</v>
      </c>
      <c r="C38" s="1707">
        <v>0.4</v>
      </c>
      <c r="D38" s="1707">
        <v>0.2</v>
      </c>
      <c r="E38" s="1707">
        <v>0.1</v>
      </c>
      <c r="F38" s="1707">
        <v>-0.2</v>
      </c>
      <c r="G38" s="1707">
        <v>-0.6</v>
      </c>
      <c r="H38" s="1707">
        <v>-0.25</v>
      </c>
      <c r="I38" s="1707">
        <v>-0.4</v>
      </c>
      <c r="J38" s="1707">
        <v>-0.6</v>
      </c>
      <c r="K38" s="1707">
        <v>-0.1</v>
      </c>
    </row>
    <row r="39" spans="1:11" ht="10.5" customHeight="1" x14ac:dyDescent="0.25">
      <c r="A39" s="727" t="s">
        <v>941</v>
      </c>
      <c r="B39" s="1654">
        <v>0.6</v>
      </c>
      <c r="C39" s="1654">
        <v>0.3</v>
      </c>
      <c r="D39" s="1654">
        <v>0.2</v>
      </c>
      <c r="E39" s="1654">
        <v>1.4</v>
      </c>
      <c r="F39" s="1654">
        <v>0.7</v>
      </c>
      <c r="G39" s="1654">
        <v>-0.9</v>
      </c>
      <c r="H39" s="1654">
        <v>0.1</v>
      </c>
      <c r="I39" s="1654">
        <v>-0.6</v>
      </c>
      <c r="J39" s="1654">
        <v>-1.2</v>
      </c>
      <c r="K39" s="1654">
        <v>-1.4</v>
      </c>
    </row>
    <row r="40" spans="1:11" ht="10.5" customHeight="1" x14ac:dyDescent="0.25">
      <c r="A40" s="727" t="s">
        <v>940</v>
      </c>
      <c r="B40" s="1654">
        <v>-2.8</v>
      </c>
      <c r="C40" s="1654">
        <v>-0.3</v>
      </c>
      <c r="D40" s="1654">
        <v>3.1</v>
      </c>
      <c r="E40" s="1654">
        <v>2</v>
      </c>
      <c r="F40" s="1654">
        <v>0.4</v>
      </c>
      <c r="G40" s="1654">
        <v>-1.2</v>
      </c>
      <c r="H40" s="1654">
        <v>-0.45</v>
      </c>
      <c r="I40" s="1654">
        <v>-4.3</v>
      </c>
      <c r="J40" s="1654">
        <v>-1.6</v>
      </c>
      <c r="K40" s="1654">
        <v>0.55000000000000004</v>
      </c>
    </row>
    <row r="41" spans="1:11" ht="10.5" customHeight="1" x14ac:dyDescent="0.25">
      <c r="A41" s="727" t="s">
        <v>286</v>
      </c>
      <c r="B41" s="1654">
        <v>0.5</v>
      </c>
      <c r="C41" s="1654">
        <v>0.1</v>
      </c>
      <c r="D41" s="1654">
        <v>0.2</v>
      </c>
      <c r="E41" s="1654">
        <v>0.3</v>
      </c>
      <c r="F41" s="1654">
        <v>0.1</v>
      </c>
      <c r="G41" s="1654">
        <v>-0.1</v>
      </c>
      <c r="H41" s="1654">
        <v>0.1</v>
      </c>
      <c r="I41" s="1654" t="s">
        <v>269</v>
      </c>
      <c r="J41" s="1654">
        <v>-0.4</v>
      </c>
      <c r="K41" s="1654">
        <v>-0.1</v>
      </c>
    </row>
    <row r="42" spans="1:11" ht="10.5" customHeight="1" x14ac:dyDescent="0.25">
      <c r="A42" s="1588" t="s">
        <v>272</v>
      </c>
      <c r="B42" s="1587">
        <v>-3</v>
      </c>
      <c r="C42" s="1587">
        <v>0.5</v>
      </c>
      <c r="D42" s="1587">
        <v>3.7</v>
      </c>
      <c r="E42" s="1587">
        <v>3.8</v>
      </c>
      <c r="F42" s="1587">
        <v>1</v>
      </c>
      <c r="G42" s="1587">
        <v>-2.8</v>
      </c>
      <c r="H42" s="1587">
        <v>-0.6</v>
      </c>
      <c r="I42" s="1587">
        <v>-5.3</v>
      </c>
      <c r="J42" s="1587">
        <v>-3.8</v>
      </c>
      <c r="K42" s="1587">
        <v>-1</v>
      </c>
    </row>
    <row r="43" spans="1:11" ht="10.5" customHeight="1" x14ac:dyDescent="0.25">
      <c r="A43" s="1593"/>
      <c r="B43" s="1593"/>
      <c r="C43" s="1698"/>
      <c r="D43" s="1698"/>
      <c r="E43" s="1698"/>
      <c r="F43" s="1698"/>
      <c r="G43" s="1698"/>
      <c r="H43" s="1698"/>
      <c r="I43" s="1698"/>
      <c r="J43" s="1698"/>
      <c r="K43" s="1698"/>
    </row>
    <row r="44" spans="1:11" ht="10.5" customHeight="1" x14ac:dyDescent="0.25">
      <c r="A44" s="1593"/>
      <c r="B44" s="1593"/>
      <c r="C44" s="1698"/>
      <c r="D44" s="1698"/>
      <c r="E44" s="1698"/>
      <c r="F44" s="1698"/>
      <c r="G44" s="1698"/>
      <c r="H44" s="1698"/>
      <c r="I44" s="1698"/>
      <c r="J44" s="1698"/>
      <c r="K44" s="1698"/>
    </row>
    <row r="45" spans="1:11" ht="15" customHeight="1" x14ac:dyDescent="0.3">
      <c r="A45" s="2081" t="s">
        <v>939</v>
      </c>
      <c r="B45" s="2081" t="s">
        <v>62</v>
      </c>
      <c r="C45" s="2081" t="s">
        <v>62</v>
      </c>
      <c r="D45" s="2081" t="s">
        <v>62</v>
      </c>
      <c r="E45" s="528"/>
      <c r="F45" s="528"/>
      <c r="G45" s="528"/>
      <c r="H45" s="528"/>
      <c r="I45" s="528"/>
      <c r="J45" s="528"/>
      <c r="K45" s="528"/>
    </row>
    <row r="46" spans="1:11" ht="10.5" customHeight="1" thickBot="1" x14ac:dyDescent="0.3">
      <c r="A46" s="1824" t="s">
        <v>938</v>
      </c>
      <c r="B46" s="1823" t="s">
        <v>1484</v>
      </c>
      <c r="C46" s="1823" t="s">
        <v>1221</v>
      </c>
      <c r="D46" s="1823" t="s">
        <v>1105</v>
      </c>
      <c r="E46" s="1823" t="s">
        <v>937</v>
      </c>
      <c r="F46" s="1823" t="s">
        <v>936</v>
      </c>
      <c r="G46" s="1823" t="s">
        <v>935</v>
      </c>
      <c r="H46" s="1823" t="s">
        <v>934</v>
      </c>
      <c r="I46" s="1823" t="s">
        <v>933</v>
      </c>
      <c r="J46" s="1823" t="s">
        <v>932</v>
      </c>
      <c r="K46" s="1823" t="s">
        <v>931</v>
      </c>
    </row>
    <row r="47" spans="1:11" ht="10.5" customHeight="1" x14ac:dyDescent="0.25">
      <c r="A47" s="734" t="s">
        <v>927</v>
      </c>
      <c r="B47" s="743">
        <v>41</v>
      </c>
      <c r="C47" s="743">
        <v>44</v>
      </c>
      <c r="D47" s="743">
        <v>42</v>
      </c>
      <c r="E47" s="743">
        <v>42</v>
      </c>
      <c r="F47" s="743">
        <v>43</v>
      </c>
      <c r="G47" s="743">
        <v>40</v>
      </c>
      <c r="H47" s="743">
        <v>42.675528154284763</v>
      </c>
      <c r="I47" s="743">
        <v>42.325851369752293</v>
      </c>
      <c r="J47" s="743">
        <v>41.064489223579727</v>
      </c>
      <c r="K47" s="743">
        <v>41.475897389659423</v>
      </c>
    </row>
    <row r="48" spans="1:11" ht="10.5" customHeight="1" x14ac:dyDescent="0.25">
      <c r="A48" s="727" t="s">
        <v>926</v>
      </c>
      <c r="B48" s="740">
        <v>59</v>
      </c>
      <c r="C48" s="740">
        <v>56</v>
      </c>
      <c r="D48" s="740">
        <v>58</v>
      </c>
      <c r="E48" s="740">
        <v>58</v>
      </c>
      <c r="F48" s="740">
        <v>57</v>
      </c>
      <c r="G48" s="740">
        <v>58</v>
      </c>
      <c r="H48" s="740">
        <v>55.323466056451068</v>
      </c>
      <c r="I48" s="740">
        <v>55.790264642842331</v>
      </c>
      <c r="J48" s="740">
        <v>56.940737854358574</v>
      </c>
      <c r="K48" s="740">
        <v>56.518174096205122</v>
      </c>
    </row>
    <row r="49" spans="1:11" ht="10.5" customHeight="1" x14ac:dyDescent="0.25">
      <c r="A49" s="727" t="s">
        <v>278</v>
      </c>
      <c r="B49" s="740" t="s">
        <v>269</v>
      </c>
      <c r="C49" s="740" t="s">
        <v>269</v>
      </c>
      <c r="D49" s="740" t="s">
        <v>269</v>
      </c>
      <c r="E49" s="740" t="s">
        <v>269</v>
      </c>
      <c r="F49" s="740" t="s">
        <v>269</v>
      </c>
      <c r="G49" s="740">
        <v>2</v>
      </c>
      <c r="H49" s="740">
        <v>2.0010057892641648</v>
      </c>
      <c r="I49" s="740">
        <v>1.883883987405369</v>
      </c>
      <c r="J49" s="740">
        <v>1.9947729220617008</v>
      </c>
      <c r="K49" s="740">
        <v>2.0059285141354577</v>
      </c>
    </row>
  </sheetData>
  <mergeCells count="7">
    <mergeCell ref="A36:D36"/>
    <mergeCell ref="A45:D45"/>
    <mergeCell ref="A1:F1"/>
    <mergeCell ref="A23:K23"/>
    <mergeCell ref="A24:K24"/>
    <mergeCell ref="A26:D26"/>
    <mergeCell ref="A34:K34"/>
  </mergeCells>
  <pageMargins left="0.70866141732283505" right="0.70866141732283505" top="0.74803149606299202" bottom="0.74803149606299202" header="0.31496062992126" footer="0.31496062992126"/>
  <pageSetup paperSize="9" scale="77" orientation="portrait" r:id="rId1"/>
  <headerFooter alignWithMargins="0"/>
  <ignoredErrors>
    <ignoredError sqref="B9:I9 I41 B49:K50 C32:F32 J1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C7E9-948F-4310-97E5-CAD9CC8E0D2F}">
  <sheetPr codeName="Sheet25">
    <tabColor theme="5"/>
  </sheetPr>
  <dimension ref="F3"/>
  <sheetViews>
    <sheetView view="pageLayout" topLeftCell="A40" zoomScale="80" zoomScaleNormal="100" zoomScaleSheetLayoutView="100" zoomScalePageLayoutView="80" workbookViewId="0">
      <selection activeCell="A8" sqref="A8:A9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33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177-6E02-46E6-8968-A743276F9E46}">
  <dimension ref="A1:H16"/>
  <sheetViews>
    <sheetView view="pageLayout" topLeftCell="A46" zoomScaleNormal="100" workbookViewId="0">
      <selection activeCell="C23" sqref="C23"/>
    </sheetView>
  </sheetViews>
  <sheetFormatPr defaultColWidth="8.88671875" defaultRowHeight="13.2" x14ac:dyDescent="0.25"/>
  <cols>
    <col min="1" max="1" width="29" style="260" customWidth="1"/>
    <col min="2" max="8" width="7" style="260" customWidth="1"/>
    <col min="9" max="16384" width="8.88671875" style="260"/>
  </cols>
  <sheetData>
    <row r="1" spans="1:8" ht="12.75" customHeight="1" thickBot="1" x14ac:dyDescent="0.3">
      <c r="A1" s="2081" t="s">
        <v>988</v>
      </c>
      <c r="B1" s="2081" t="s">
        <v>62</v>
      </c>
      <c r="C1" s="2081" t="s">
        <v>62</v>
      </c>
      <c r="D1" s="2081" t="s">
        <v>62</v>
      </c>
      <c r="E1" s="2081" t="s">
        <v>62</v>
      </c>
      <c r="F1" s="2081" t="s">
        <v>62</v>
      </c>
      <c r="G1" s="1830"/>
      <c r="H1" s="1830"/>
    </row>
    <row r="2" spans="1:8" ht="10.5" customHeight="1" x14ac:dyDescent="0.25">
      <c r="A2" s="738"/>
      <c r="B2" s="738"/>
      <c r="C2" s="738"/>
      <c r="D2" s="738"/>
      <c r="E2" s="738"/>
      <c r="F2" s="737"/>
      <c r="G2" s="2124" t="s">
        <v>987</v>
      </c>
      <c r="H2" s="2125" t="s">
        <v>62</v>
      </c>
    </row>
    <row r="3" spans="1:8" ht="10.5" customHeight="1" thickBot="1" x14ac:dyDescent="0.3">
      <c r="A3" s="1829" t="s">
        <v>788</v>
      </c>
      <c r="B3" s="1828" t="s">
        <v>1447</v>
      </c>
      <c r="C3" s="1828" t="s">
        <v>1184</v>
      </c>
      <c r="D3" s="1828" t="s">
        <v>1083</v>
      </c>
      <c r="E3" s="1828" t="s">
        <v>820</v>
      </c>
      <c r="F3" s="736" t="s">
        <v>819</v>
      </c>
      <c r="G3" s="1827" t="s">
        <v>1446</v>
      </c>
      <c r="H3" s="736" t="s">
        <v>1445</v>
      </c>
    </row>
    <row r="4" spans="1:8" ht="10.5" customHeight="1" x14ac:dyDescent="0.25">
      <c r="A4" s="734" t="s">
        <v>839</v>
      </c>
      <c r="B4" s="1717">
        <v>11</v>
      </c>
      <c r="C4" s="1717">
        <v>8</v>
      </c>
      <c r="D4" s="1717">
        <v>-19</v>
      </c>
      <c r="E4" s="1717">
        <v>-23</v>
      </c>
      <c r="F4" s="1761">
        <v>-22</v>
      </c>
      <c r="G4" s="1925"/>
      <c r="H4" s="1761"/>
    </row>
    <row r="5" spans="1:8" ht="10.5" customHeight="1" x14ac:dyDescent="0.25">
      <c r="A5" s="727" t="s">
        <v>838</v>
      </c>
      <c r="B5" s="1607">
        <v>-3</v>
      </c>
      <c r="C5" s="1607">
        <v>-13</v>
      </c>
      <c r="D5" s="1607">
        <v>-1</v>
      </c>
      <c r="E5" s="1607">
        <v>-1</v>
      </c>
      <c r="F5" s="1606">
        <v>12</v>
      </c>
      <c r="G5" s="1926"/>
      <c r="H5" s="1927"/>
    </row>
    <row r="6" spans="1:8" ht="10.5" customHeight="1" x14ac:dyDescent="0.25">
      <c r="A6" s="727" t="s">
        <v>837</v>
      </c>
      <c r="B6" s="1607">
        <v>-74</v>
      </c>
      <c r="C6" s="1607">
        <v>31</v>
      </c>
      <c r="D6" s="1607">
        <v>37</v>
      </c>
      <c r="E6" s="1607">
        <v>111</v>
      </c>
      <c r="F6" s="1606">
        <v>46</v>
      </c>
      <c r="G6" s="1926"/>
      <c r="H6" s="1927"/>
    </row>
    <row r="7" spans="1:8" ht="10.5" customHeight="1" x14ac:dyDescent="0.25">
      <c r="A7" s="727" t="s">
        <v>836</v>
      </c>
      <c r="B7" s="1607">
        <v>5</v>
      </c>
      <c r="C7" s="1607">
        <v>140</v>
      </c>
      <c r="D7" s="1607">
        <v>3</v>
      </c>
      <c r="E7" s="1607">
        <v>21</v>
      </c>
      <c r="F7" s="1606">
        <v>47</v>
      </c>
      <c r="G7" s="1926"/>
      <c r="H7" s="1927"/>
    </row>
    <row r="8" spans="1:8" ht="10.5" customHeight="1" x14ac:dyDescent="0.25">
      <c r="A8" s="727" t="s">
        <v>986</v>
      </c>
      <c r="B8" s="1607">
        <v>-61</v>
      </c>
      <c r="C8" s="1607">
        <v>166</v>
      </c>
      <c r="D8" s="1607">
        <v>20</v>
      </c>
      <c r="E8" s="1607">
        <v>108</v>
      </c>
      <c r="F8" s="1606">
        <v>83</v>
      </c>
      <c r="G8" s="1926"/>
      <c r="H8" s="1927"/>
    </row>
    <row r="9" spans="1:8" ht="10.5" customHeight="1" x14ac:dyDescent="0.25">
      <c r="A9" s="727" t="s">
        <v>985</v>
      </c>
      <c r="B9" s="1607">
        <v>-87</v>
      </c>
      <c r="C9" s="1607">
        <v>-105</v>
      </c>
      <c r="D9" s="1607">
        <v>-1062</v>
      </c>
      <c r="E9" s="1607">
        <v>-69</v>
      </c>
      <c r="F9" s="1606">
        <v>-160</v>
      </c>
      <c r="G9" s="1926"/>
      <c r="H9" s="1927"/>
    </row>
    <row r="10" spans="1:8" ht="10.5" customHeight="1" x14ac:dyDescent="0.25">
      <c r="A10" s="727" t="s">
        <v>984</v>
      </c>
      <c r="B10" s="1607">
        <v>-148</v>
      </c>
      <c r="C10" s="1607">
        <v>61</v>
      </c>
      <c r="D10" s="1607">
        <v>-1042</v>
      </c>
      <c r="E10" s="1607">
        <v>39</v>
      </c>
      <c r="F10" s="1606">
        <v>-77</v>
      </c>
      <c r="G10" s="1926"/>
      <c r="H10" s="1927"/>
    </row>
    <row r="11" spans="1:8" ht="10.5" customHeight="1" x14ac:dyDescent="0.25">
      <c r="A11" s="727" t="s">
        <v>832</v>
      </c>
      <c r="B11" s="1607">
        <v>-3</v>
      </c>
      <c r="C11" s="1607" t="s">
        <v>269</v>
      </c>
      <c r="D11" s="1607">
        <v>-18</v>
      </c>
      <c r="E11" s="1607">
        <v>7</v>
      </c>
      <c r="F11" s="1606">
        <v>-3</v>
      </c>
      <c r="G11" s="1926"/>
      <c r="H11" s="1927"/>
    </row>
    <row r="12" spans="1:8" ht="10.5" customHeight="1" x14ac:dyDescent="0.25">
      <c r="A12" s="727" t="s">
        <v>983</v>
      </c>
      <c r="B12" s="1607">
        <v>-151</v>
      </c>
      <c r="C12" s="1607">
        <v>61</v>
      </c>
      <c r="D12" s="1607">
        <v>-1060</v>
      </c>
      <c r="E12" s="1607">
        <v>46</v>
      </c>
      <c r="F12" s="1606">
        <v>-80</v>
      </c>
      <c r="G12" s="1926"/>
      <c r="H12" s="1927"/>
    </row>
    <row r="13" spans="1:8" ht="10.5" customHeight="1" x14ac:dyDescent="0.25">
      <c r="A13" s="727"/>
      <c r="B13" s="1607"/>
      <c r="C13" s="1607"/>
      <c r="D13" s="1607"/>
      <c r="E13" s="1607"/>
      <c r="F13" s="1606"/>
      <c r="G13" s="1926"/>
      <c r="H13" s="1927"/>
    </row>
    <row r="14" spans="1:8" ht="10.5" customHeight="1" x14ac:dyDescent="0.25">
      <c r="A14" s="727" t="s">
        <v>876</v>
      </c>
      <c r="B14" s="1607">
        <v>1887</v>
      </c>
      <c r="C14" s="1607">
        <v>1510</v>
      </c>
      <c r="D14" s="1607">
        <v>1582</v>
      </c>
      <c r="E14" s="1607">
        <v>2104</v>
      </c>
      <c r="F14" s="1606">
        <v>2578</v>
      </c>
      <c r="G14" s="1928"/>
      <c r="H14" s="1929"/>
    </row>
    <row r="15" spans="1:8" ht="10.5" customHeight="1" x14ac:dyDescent="0.25">
      <c r="A15" s="727" t="s">
        <v>982</v>
      </c>
      <c r="B15" s="1607">
        <v>14719</v>
      </c>
      <c r="C15" s="1607">
        <v>11972</v>
      </c>
      <c r="D15" s="1607">
        <v>12243</v>
      </c>
      <c r="E15" s="1607">
        <v>14815</v>
      </c>
      <c r="F15" s="1606">
        <v>17911</v>
      </c>
      <c r="G15" s="1928"/>
      <c r="H15" s="1929"/>
    </row>
    <row r="16" spans="1:8" ht="10.5" customHeight="1" thickBot="1" x14ac:dyDescent="0.3">
      <c r="A16" s="727" t="s">
        <v>826</v>
      </c>
      <c r="B16" s="1607">
        <v>12104</v>
      </c>
      <c r="C16" s="1607">
        <v>12571</v>
      </c>
      <c r="D16" s="1607">
        <v>12666</v>
      </c>
      <c r="E16" s="1607">
        <v>12478</v>
      </c>
      <c r="F16" s="1606">
        <v>12219</v>
      </c>
      <c r="G16" s="1930" t="s">
        <v>911</v>
      </c>
      <c r="H16" s="1931" t="s">
        <v>1085</v>
      </c>
    </row>
  </sheetData>
  <mergeCells count="2">
    <mergeCell ref="A1:F1"/>
    <mergeCell ref="G2:H2"/>
  </mergeCells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ignoredErrors>
    <ignoredError sqref="G16:H16 C11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Layout" topLeftCell="A40" zoomScale="80" zoomScaleNormal="100" zoomScaleSheetLayoutView="100" zoomScalePageLayoutView="80" workbookViewId="0"/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33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J67"/>
  <sheetViews>
    <sheetView showGridLines="0" view="pageLayout" topLeftCell="A38" zoomScale="80" zoomScaleNormal="100" zoomScaleSheetLayoutView="80" zoomScalePageLayoutView="80" workbookViewId="0">
      <selection activeCell="A2" sqref="A2"/>
    </sheetView>
  </sheetViews>
  <sheetFormatPr defaultColWidth="9.109375" defaultRowHeight="10.199999999999999" x14ac:dyDescent="0.2"/>
  <cols>
    <col min="1" max="1" width="33.6640625" style="2" customWidth="1"/>
    <col min="2" max="2" width="18.88671875" style="2" bestFit="1" customWidth="1"/>
    <col min="3" max="3" width="6.6640625" style="2" customWidth="1"/>
    <col min="4" max="4" width="10.5546875" style="2" customWidth="1"/>
    <col min="5" max="7" width="6.6640625" style="2" customWidth="1"/>
    <col min="8" max="8" width="9" style="2" customWidth="1"/>
    <col min="9" max="9" width="6.6640625" style="2" customWidth="1"/>
    <col min="10" max="16384" width="9.109375" style="2"/>
  </cols>
  <sheetData>
    <row r="1" spans="1:9" ht="22.5" customHeight="1" x14ac:dyDescent="0.2">
      <c r="A1" s="10" t="s">
        <v>1233</v>
      </c>
      <c r="B1" s="30"/>
      <c r="C1" s="30"/>
      <c r="D1" s="30"/>
      <c r="E1" s="30"/>
      <c r="F1" s="30"/>
      <c r="G1" s="30"/>
      <c r="H1" s="30"/>
      <c r="I1" s="30"/>
    </row>
    <row r="2" spans="1:9" ht="13.5" customHeight="1" x14ac:dyDescent="0.2">
      <c r="A2" s="317" t="s">
        <v>1257</v>
      </c>
      <c r="B2" s="28" t="s">
        <v>36</v>
      </c>
      <c r="C2" s="27"/>
      <c r="D2" s="27" t="s">
        <v>35</v>
      </c>
      <c r="E2" s="27"/>
      <c r="F2" s="27" t="s">
        <v>34</v>
      </c>
      <c r="G2" s="27"/>
      <c r="H2" s="27" t="s">
        <v>1406</v>
      </c>
      <c r="I2" s="27"/>
    </row>
    <row r="3" spans="1:9" ht="12.75" customHeight="1" thickBot="1" x14ac:dyDescent="0.25">
      <c r="A3" s="26"/>
      <c r="B3" s="25" t="s">
        <v>33</v>
      </c>
      <c r="C3" s="24" t="s">
        <v>32</v>
      </c>
      <c r="D3" s="24" t="s">
        <v>33</v>
      </c>
      <c r="E3" s="24" t="s">
        <v>32</v>
      </c>
      <c r="F3" s="24" t="s">
        <v>33</v>
      </c>
      <c r="G3" s="24" t="s">
        <v>32</v>
      </c>
      <c r="H3" s="24" t="s">
        <v>33</v>
      </c>
      <c r="I3" s="24" t="s">
        <v>32</v>
      </c>
    </row>
    <row r="4" spans="1:9" ht="16.5" customHeight="1" x14ac:dyDescent="0.2">
      <c r="A4" s="283" t="s">
        <v>673</v>
      </c>
      <c r="B4" s="17" t="s">
        <v>31</v>
      </c>
      <c r="C4" s="16" t="s">
        <v>30</v>
      </c>
      <c r="D4" s="16" t="s">
        <v>29</v>
      </c>
      <c r="E4" s="16" t="s">
        <v>27</v>
      </c>
      <c r="F4" s="16" t="s">
        <v>28</v>
      </c>
      <c r="G4" s="690" t="s">
        <v>1390</v>
      </c>
      <c r="H4" s="16" t="s">
        <v>26</v>
      </c>
      <c r="I4" s="16" t="s">
        <v>25</v>
      </c>
    </row>
    <row r="5" spans="1:9" ht="16.5" customHeight="1" x14ac:dyDescent="0.2">
      <c r="A5" s="23" t="s">
        <v>24</v>
      </c>
      <c r="B5" s="16"/>
      <c r="C5" s="16" t="s">
        <v>20</v>
      </c>
      <c r="D5" s="16"/>
      <c r="E5" s="16"/>
      <c r="F5" s="16"/>
      <c r="G5" s="16"/>
      <c r="H5" s="16"/>
      <c r="I5" s="16"/>
    </row>
    <row r="6" spans="1:9" ht="20.100000000000001" customHeight="1" x14ac:dyDescent="0.2">
      <c r="A6" s="23" t="s">
        <v>23</v>
      </c>
      <c r="B6" s="16"/>
      <c r="C6" s="690" t="s">
        <v>1407</v>
      </c>
      <c r="D6" s="16"/>
      <c r="E6" s="16" t="s">
        <v>22</v>
      </c>
      <c r="F6" s="16"/>
      <c r="G6" s="16"/>
      <c r="H6" s="16"/>
      <c r="I6" s="16"/>
    </row>
    <row r="7" spans="1:9" ht="20.100000000000001" customHeight="1" x14ac:dyDescent="0.2">
      <c r="A7" s="283" t="s">
        <v>489</v>
      </c>
      <c r="B7" s="16"/>
      <c r="C7" s="16" t="s">
        <v>20</v>
      </c>
      <c r="D7" s="16"/>
      <c r="E7" s="16"/>
      <c r="F7" s="16"/>
      <c r="G7" s="16"/>
      <c r="H7" s="16"/>
      <c r="I7" s="16"/>
    </row>
    <row r="8" spans="1:9" ht="20.100000000000001" customHeight="1" x14ac:dyDescent="0.2">
      <c r="A8" s="23" t="s">
        <v>21</v>
      </c>
      <c r="B8" s="16"/>
      <c r="C8" s="16" t="s">
        <v>20</v>
      </c>
      <c r="D8" s="16"/>
      <c r="E8" s="16"/>
      <c r="F8" s="16"/>
      <c r="G8" s="16"/>
      <c r="H8" s="16"/>
      <c r="I8" s="16"/>
    </row>
    <row r="9" spans="1:9" ht="20.100000000000001" customHeight="1" x14ac:dyDescent="0.2">
      <c r="A9" s="418" t="s">
        <v>1486</v>
      </c>
      <c r="D9" s="420" t="s">
        <v>763</v>
      </c>
      <c r="E9" s="419" t="s">
        <v>1181</v>
      </c>
    </row>
    <row r="10" spans="1:9" ht="20.100000000000001" customHeight="1" x14ac:dyDescent="0.2">
      <c r="A10" s="418" t="s">
        <v>1485</v>
      </c>
      <c r="E10" s="419" t="s">
        <v>22</v>
      </c>
    </row>
    <row r="11" spans="1:9" ht="20.100000000000001" customHeight="1" x14ac:dyDescent="0.2">
      <c r="A11" s="418" t="s">
        <v>1404</v>
      </c>
      <c r="C11" s="16" t="s">
        <v>30</v>
      </c>
      <c r="D11" s="16"/>
      <c r="E11" s="16" t="s">
        <v>27</v>
      </c>
      <c r="F11" s="16"/>
      <c r="G11" s="690" t="s">
        <v>1182</v>
      </c>
      <c r="H11" s="16"/>
      <c r="I11" s="16"/>
    </row>
    <row r="12" spans="1:9" ht="20.100000000000001" customHeight="1" x14ac:dyDescent="0.2">
      <c r="A12" s="283" t="s">
        <v>674</v>
      </c>
      <c r="C12" s="284" t="s">
        <v>649</v>
      </c>
      <c r="E12" s="284" t="s">
        <v>650</v>
      </c>
      <c r="G12" s="690" t="s">
        <v>1390</v>
      </c>
      <c r="H12" s="19"/>
      <c r="I12" s="18"/>
    </row>
    <row r="13" spans="1:9" ht="20.100000000000001" customHeight="1" x14ac:dyDescent="0.2">
      <c r="A13" s="514" t="s">
        <v>1408</v>
      </c>
      <c r="C13" s="284" t="s">
        <v>649</v>
      </c>
      <c r="E13" s="690" t="s">
        <v>1409</v>
      </c>
      <c r="G13" s="690" t="s">
        <v>1411</v>
      </c>
      <c r="H13" s="19"/>
    </row>
    <row r="14" spans="1:9" ht="20.100000000000001" customHeight="1" x14ac:dyDescent="0.2">
      <c r="A14" s="22" t="s">
        <v>19</v>
      </c>
      <c r="B14" s="21"/>
      <c r="C14" s="16"/>
      <c r="D14" s="21"/>
      <c r="E14" s="16" t="s">
        <v>18</v>
      </c>
      <c r="F14" s="16"/>
      <c r="G14" s="690" t="s">
        <v>1410</v>
      </c>
    </row>
    <row r="15" spans="1:9" ht="20.100000000000001" customHeight="1" x14ac:dyDescent="0.2">
      <c r="A15" s="22" t="s">
        <v>591</v>
      </c>
      <c r="B15" s="20"/>
      <c r="C15" s="20"/>
      <c r="D15" s="20"/>
      <c r="E15" s="16" t="s">
        <v>18</v>
      </c>
      <c r="F15" s="16"/>
      <c r="G15" s="690" t="s">
        <v>1410</v>
      </c>
    </row>
    <row r="16" spans="1:9" ht="20.100000000000001" customHeight="1" x14ac:dyDescent="0.2">
      <c r="A16" s="514" t="s">
        <v>786</v>
      </c>
      <c r="B16" s="234"/>
      <c r="C16" s="234"/>
      <c r="D16" s="234"/>
      <c r="E16" s="16" t="s">
        <v>18</v>
      </c>
      <c r="F16" s="16"/>
      <c r="G16" s="690" t="s">
        <v>1410</v>
      </c>
    </row>
    <row r="17" spans="1:10" s="534" customFormat="1" ht="20.100000000000001" customHeight="1" x14ac:dyDescent="0.2">
      <c r="A17" s="535" t="s">
        <v>570</v>
      </c>
      <c r="B17" s="17"/>
      <c r="C17" s="535" t="s">
        <v>1180</v>
      </c>
      <c r="D17" s="16"/>
      <c r="E17" s="16"/>
      <c r="F17" s="16"/>
      <c r="G17" s="16"/>
    </row>
    <row r="18" spans="1:10" ht="20.100000000000001" customHeight="1" x14ac:dyDescent="0.2">
      <c r="A18" s="535" t="s">
        <v>1391</v>
      </c>
      <c r="C18" s="535" t="s">
        <v>1405</v>
      </c>
      <c r="D18" s="14"/>
      <c r="E18" s="14"/>
      <c r="F18" s="7"/>
      <c r="H18" s="9"/>
      <c r="I18" s="7"/>
    </row>
    <row r="19" spans="1:10" ht="19.2" customHeight="1" x14ac:dyDescent="0.2">
      <c r="A19" s="15" t="s">
        <v>17</v>
      </c>
      <c r="B19" s="14"/>
      <c r="C19" s="14"/>
      <c r="D19" s="14"/>
      <c r="E19" s="14"/>
      <c r="F19" s="7"/>
      <c r="G19" s="7"/>
      <c r="H19" s="9"/>
      <c r="I19" s="7"/>
      <c r="J19" s="7"/>
    </row>
    <row r="20" spans="1:10" ht="30.6" customHeight="1" thickBot="1" x14ac:dyDescent="0.25">
      <c r="A20" s="1270" t="s">
        <v>1257</v>
      </c>
      <c r="B20" s="13" t="s">
        <v>16</v>
      </c>
      <c r="C20" s="13"/>
      <c r="D20" s="12" t="s">
        <v>1258</v>
      </c>
      <c r="E20" s="12"/>
      <c r="F20" s="7"/>
      <c r="G20" s="7"/>
      <c r="H20" s="9"/>
      <c r="I20" s="7"/>
      <c r="J20" s="7"/>
    </row>
    <row r="21" spans="1:10" ht="20.100000000000001" customHeight="1" x14ac:dyDescent="0.2">
      <c r="A21" s="517" t="s">
        <v>15</v>
      </c>
      <c r="B21" s="319">
        <v>804.92285800000002</v>
      </c>
      <c r="C21" s="313"/>
      <c r="D21" s="371">
        <v>19.920317355375662</v>
      </c>
      <c r="E21" s="11"/>
      <c r="F21" s="7"/>
      <c r="G21" s="7"/>
      <c r="H21" s="9"/>
      <c r="I21" s="7"/>
      <c r="J21" s="7"/>
    </row>
    <row r="22" spans="1:10" ht="20.100000000000001" customHeight="1" x14ac:dyDescent="0.2">
      <c r="A22" s="517" t="s">
        <v>701</v>
      </c>
      <c r="B22" s="319">
        <v>175.96197900000001</v>
      </c>
      <c r="C22" s="313"/>
      <c r="D22" s="372">
        <v>4.3547259582979168</v>
      </c>
      <c r="E22" s="8"/>
      <c r="F22" s="7"/>
      <c r="G22" s="7"/>
      <c r="H22" s="9"/>
      <c r="I22" s="7"/>
      <c r="J22" s="7"/>
    </row>
    <row r="23" spans="1:10" ht="20.100000000000001" customHeight="1" x14ac:dyDescent="0.2">
      <c r="A23" s="517" t="s">
        <v>14</v>
      </c>
      <c r="B23" s="319">
        <v>158.21744699999999</v>
      </c>
      <c r="C23" s="313"/>
      <c r="D23" s="372">
        <v>3.9155823742271325</v>
      </c>
      <c r="E23" s="8"/>
      <c r="F23" s="7"/>
      <c r="G23" s="7"/>
      <c r="H23" s="9"/>
      <c r="I23" s="7"/>
      <c r="J23" s="7"/>
    </row>
    <row r="24" spans="1:10" ht="20.100000000000001" customHeight="1" x14ac:dyDescent="0.2">
      <c r="A24" s="517" t="s">
        <v>11</v>
      </c>
      <c r="B24" s="319">
        <v>117.57588</v>
      </c>
      <c r="C24" s="313"/>
      <c r="D24" s="372">
        <v>2.9097805083547104</v>
      </c>
      <c r="E24" s="8"/>
      <c r="F24" s="7"/>
      <c r="G24" s="7"/>
      <c r="H24" s="9"/>
      <c r="I24" s="7"/>
      <c r="J24" s="7"/>
    </row>
    <row r="25" spans="1:10" ht="20.100000000000001" customHeight="1" x14ac:dyDescent="0.2">
      <c r="A25" s="517" t="s">
        <v>13</v>
      </c>
      <c r="B25" s="319">
        <v>111.5</v>
      </c>
      <c r="C25" s="313"/>
      <c r="D25" s="372">
        <v>2.7594139774378061</v>
      </c>
      <c r="E25" s="8"/>
      <c r="F25" s="7"/>
      <c r="G25" s="7"/>
      <c r="H25" s="9"/>
      <c r="I25" s="7"/>
      <c r="J25" s="7"/>
    </row>
    <row r="26" spans="1:10" ht="20.100000000000001" customHeight="1" x14ac:dyDescent="0.2">
      <c r="A26" s="517" t="s">
        <v>10</v>
      </c>
      <c r="B26" s="319">
        <v>109.52738100000001</v>
      </c>
      <c r="C26" s="313"/>
      <c r="D26" s="372">
        <v>2.7105953905251661</v>
      </c>
      <c r="E26" s="8"/>
      <c r="F26" s="7"/>
      <c r="G26" s="7"/>
      <c r="H26" s="9"/>
      <c r="I26" s="7"/>
      <c r="J26" s="7"/>
    </row>
    <row r="27" spans="1:10" ht="20.100000000000001" customHeight="1" x14ac:dyDescent="0.2">
      <c r="A27" s="517" t="s">
        <v>12</v>
      </c>
      <c r="B27" s="319">
        <v>62.853310999999998</v>
      </c>
      <c r="C27" s="313"/>
      <c r="D27" s="372">
        <v>1.5555004923914388</v>
      </c>
      <c r="E27" s="8"/>
      <c r="F27" s="7"/>
      <c r="G27" s="7"/>
      <c r="H27" s="9"/>
      <c r="I27" s="7"/>
      <c r="J27" s="7"/>
    </row>
    <row r="28" spans="1:10" ht="20.100000000000001" customHeight="1" x14ac:dyDescent="0.2">
      <c r="A28" s="517" t="s">
        <v>4</v>
      </c>
      <c r="B28" s="319">
        <v>60.221393999999997</v>
      </c>
      <c r="C28" s="313"/>
      <c r="D28" s="372">
        <v>1.4903655277523697</v>
      </c>
      <c r="E28" s="8"/>
      <c r="F28" s="7"/>
      <c r="G28" s="7"/>
      <c r="H28" s="9"/>
      <c r="I28" s="7"/>
      <c r="J28" s="7"/>
    </row>
    <row r="29" spans="1:10" ht="20.100000000000001" customHeight="1" x14ac:dyDescent="0.2">
      <c r="A29" s="517" t="s">
        <v>6</v>
      </c>
      <c r="B29" s="319">
        <v>51.094757000000001</v>
      </c>
      <c r="C29" s="313"/>
      <c r="D29" s="372">
        <v>1.2644985348841991</v>
      </c>
      <c r="E29" s="8"/>
      <c r="F29" s="7"/>
      <c r="G29" s="7"/>
      <c r="H29" s="9"/>
      <c r="I29" s="7"/>
      <c r="J29" s="7"/>
    </row>
    <row r="30" spans="1:10" ht="20.100000000000001" customHeight="1" x14ac:dyDescent="0.2">
      <c r="A30" s="517" t="s">
        <v>765</v>
      </c>
      <c r="B30" s="319">
        <v>33.98113</v>
      </c>
      <c r="C30" s="313"/>
      <c r="D30" s="372">
        <v>0.84096865552583999</v>
      </c>
      <c r="E30" s="8"/>
      <c r="F30" s="7"/>
      <c r="G30" s="7"/>
      <c r="H30" s="9"/>
      <c r="I30" s="7"/>
      <c r="J30" s="7"/>
    </row>
    <row r="31" spans="1:10" ht="20.25" customHeight="1" x14ac:dyDescent="0.2">
      <c r="A31" s="517" t="s">
        <v>8</v>
      </c>
      <c r="B31" s="319">
        <v>29.480602999999999</v>
      </c>
      <c r="C31" s="313"/>
      <c r="D31" s="372">
        <v>0.72958912987887825</v>
      </c>
      <c r="E31" s="8"/>
      <c r="F31" s="7"/>
      <c r="G31" s="7"/>
      <c r="H31" s="9"/>
      <c r="I31" s="7"/>
      <c r="J31" s="7"/>
    </row>
    <row r="32" spans="1:10" ht="21.75" customHeight="1" x14ac:dyDescent="0.2">
      <c r="A32" s="517" t="s">
        <v>1020</v>
      </c>
      <c r="B32" s="319">
        <v>29.325323999999998</v>
      </c>
      <c r="C32" s="313"/>
      <c r="D32" s="372">
        <v>0.72574626850665791</v>
      </c>
      <c r="E32" s="8"/>
      <c r="F32" s="7"/>
      <c r="G32" s="7"/>
      <c r="H32" s="9"/>
      <c r="I32" s="7"/>
      <c r="J32" s="7"/>
    </row>
    <row r="33" spans="1:10" ht="20.100000000000001" customHeight="1" x14ac:dyDescent="0.2">
      <c r="A33" s="518" t="s">
        <v>5</v>
      </c>
      <c r="B33" s="319">
        <v>28.237119</v>
      </c>
      <c r="C33" s="313"/>
      <c r="D33" s="372">
        <v>0.69881525427062463</v>
      </c>
      <c r="E33" s="8"/>
      <c r="F33" s="7"/>
      <c r="G33" s="7"/>
      <c r="H33" s="9"/>
      <c r="I33" s="7"/>
      <c r="J33" s="7"/>
    </row>
    <row r="34" spans="1:10" ht="20.100000000000001" customHeight="1" x14ac:dyDescent="0.2">
      <c r="A34" s="517" t="s">
        <v>7</v>
      </c>
      <c r="B34" s="319">
        <v>26.159319</v>
      </c>
      <c r="C34" s="313"/>
      <c r="D34" s="372">
        <v>0.64739363667133976</v>
      </c>
      <c r="E34" s="8"/>
      <c r="F34" s="7"/>
      <c r="G34" s="7"/>
      <c r="H34" s="9"/>
      <c r="I34" s="7"/>
      <c r="J34" s="7"/>
    </row>
    <row r="35" spans="1:10" ht="20.100000000000001" customHeight="1" x14ac:dyDescent="0.2">
      <c r="A35" s="517" t="s">
        <v>766</v>
      </c>
      <c r="B35" s="319">
        <v>25.554829000000002</v>
      </c>
      <c r="C35" s="313"/>
      <c r="D35" s="372">
        <v>0.63243365321643941</v>
      </c>
      <c r="E35" s="8"/>
      <c r="F35" s="7"/>
      <c r="G35" s="7"/>
      <c r="H35" s="9"/>
      <c r="I35" s="7"/>
      <c r="J35" s="7"/>
    </row>
    <row r="36" spans="1:10" ht="20.100000000000001" customHeight="1" x14ac:dyDescent="0.2">
      <c r="A36" s="517" t="s">
        <v>568</v>
      </c>
      <c r="B36" s="319">
        <v>25.032627999999999</v>
      </c>
      <c r="C36" s="313"/>
      <c r="D36" s="372">
        <v>0.61951016677310311</v>
      </c>
      <c r="E36" s="8"/>
      <c r="F36" s="7"/>
      <c r="G36" s="7"/>
      <c r="H36" s="9"/>
      <c r="I36" s="7"/>
      <c r="J36" s="7"/>
    </row>
    <row r="37" spans="1:10" ht="20.100000000000001" customHeight="1" x14ac:dyDescent="0.3">
      <c r="A37" s="517" t="s">
        <v>9</v>
      </c>
      <c r="B37" s="319">
        <v>23.266076999999999</v>
      </c>
      <c r="C37" s="313"/>
      <c r="D37" s="372">
        <v>0.57579137286048665</v>
      </c>
      <c r="E37" s="8"/>
      <c r="F37" s="7"/>
      <c r="G37" s="1"/>
      <c r="H37" s="9"/>
      <c r="I37" s="7"/>
      <c r="J37" s="7"/>
    </row>
    <row r="38" spans="1:10" ht="20.100000000000001" customHeight="1" x14ac:dyDescent="0.2">
      <c r="A38" s="517" t="s">
        <v>1259</v>
      </c>
      <c r="B38" s="319">
        <v>23.155000000000001</v>
      </c>
      <c r="C38" s="313"/>
      <c r="D38" s="372">
        <v>0.573042427332488</v>
      </c>
      <c r="E38" s="8"/>
      <c r="F38" s="7"/>
      <c r="G38" s="7"/>
      <c r="H38" s="9"/>
      <c r="I38" s="7"/>
      <c r="J38" s="7"/>
    </row>
    <row r="39" spans="1:10" ht="20.100000000000001" customHeight="1" x14ac:dyDescent="0.2">
      <c r="A39" s="517" t="s">
        <v>1141</v>
      </c>
      <c r="B39" s="319">
        <v>21.576761999999999</v>
      </c>
      <c r="C39" s="313"/>
      <c r="D39" s="372">
        <v>0.5339840237726361</v>
      </c>
      <c r="E39" s="8"/>
      <c r="F39" s="7"/>
      <c r="H39" s="7"/>
      <c r="I39" s="7"/>
      <c r="J39" s="7"/>
    </row>
    <row r="40" spans="1:10" ht="20.100000000000001" customHeight="1" x14ac:dyDescent="0.2">
      <c r="A40" s="517" t="s">
        <v>1260</v>
      </c>
      <c r="B40" s="319">
        <v>19.527712999999999</v>
      </c>
      <c r="C40" s="313"/>
      <c r="D40" s="372">
        <v>0.48327393900981125</v>
      </c>
      <c r="E40" s="8"/>
      <c r="J40" s="7"/>
    </row>
    <row r="41" spans="1:10" ht="20.100000000000001" customHeight="1" thickBot="1" x14ac:dyDescent="0.25">
      <c r="A41" s="516" t="s">
        <v>3</v>
      </c>
      <c r="B41" s="524">
        <v>2112.7804080000001</v>
      </c>
      <c r="C41" s="313"/>
      <c r="D41" s="373">
        <v>52.3</v>
      </c>
      <c r="E41" s="6"/>
    </row>
    <row r="42" spans="1:10" ht="20.100000000000001" customHeight="1" x14ac:dyDescent="0.2">
      <c r="A42" s="318" t="s">
        <v>686</v>
      </c>
      <c r="B42" s="5">
        <v>4050</v>
      </c>
      <c r="C42" s="4"/>
      <c r="D42" s="3" t="s">
        <v>2</v>
      </c>
      <c r="E42" s="3"/>
    </row>
    <row r="43" spans="1:10" ht="20.100000000000001" customHeight="1" x14ac:dyDescent="0.3">
      <c r="A43" s="1" t="s">
        <v>1</v>
      </c>
    </row>
    <row r="44" spans="1:10" ht="20.100000000000001" customHeight="1" x14ac:dyDescent="0.2"/>
    <row r="45" spans="1:10" ht="20.100000000000001" customHeight="1" x14ac:dyDescent="0.2"/>
    <row r="46" spans="1:10" ht="20.100000000000001" customHeight="1" x14ac:dyDescent="0.2"/>
    <row r="47" spans="1:10" ht="20.100000000000001" customHeight="1" x14ac:dyDescent="0.2"/>
    <row r="48" spans="1:10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Header>&amp;RNordea overview</oddHeader>
    <oddFooter>&amp;C&amp;1#&amp;"Calibri"&amp;10&amp;K000000Confidential</oddFooter>
  </headerFooter>
  <ignoredErrors>
    <ignoredError sqref="D42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933C-4645-49FE-96A8-4A63F52B8002}">
  <sheetPr codeName="Sheet27"/>
  <dimension ref="A1:V38"/>
  <sheetViews>
    <sheetView view="pageLayout" topLeftCell="A57" zoomScaleNormal="100" zoomScaleSheetLayoutView="85" workbookViewId="0">
      <selection activeCell="I61" sqref="I61"/>
    </sheetView>
  </sheetViews>
  <sheetFormatPr defaultColWidth="8.88671875" defaultRowHeight="14.4" x14ac:dyDescent="0.3"/>
  <cols>
    <col min="1" max="1" width="7.88671875" style="1034" customWidth="1"/>
    <col min="2" max="10" width="11.33203125" style="1034" customWidth="1"/>
    <col min="11" max="11" width="19.44140625" style="1034" bestFit="1" customWidth="1"/>
    <col min="12" max="12" width="18.88671875" style="1034" customWidth="1"/>
    <col min="13" max="13" width="8.88671875" style="1034"/>
    <col min="14" max="14" width="10.44140625" style="1034" customWidth="1"/>
    <col min="15" max="17" width="8.88671875" style="1034"/>
    <col min="18" max="18" width="12" style="1034" customWidth="1"/>
    <col min="19" max="19" width="10" style="1034" customWidth="1"/>
    <col min="20" max="16384" width="8.88671875" style="1034"/>
  </cols>
  <sheetData>
    <row r="1" spans="1:22" ht="14.25" customHeight="1" x14ac:dyDescent="0.3">
      <c r="A1" s="587" t="s">
        <v>1291</v>
      </c>
      <c r="B1" s="558"/>
      <c r="C1" s="558"/>
      <c r="D1" s="558"/>
      <c r="E1" s="558"/>
      <c r="F1" s="558"/>
      <c r="G1" s="1063"/>
      <c r="H1" s="558"/>
      <c r="J1" s="1062"/>
    </row>
    <row r="2" spans="1:22" ht="14.25" customHeight="1" x14ac:dyDescent="0.3">
      <c r="A2" s="2126" t="s">
        <v>677</v>
      </c>
      <c r="B2" s="2127"/>
      <c r="C2" s="2127"/>
      <c r="D2" s="2127"/>
      <c r="E2" s="2127"/>
      <c r="F2" s="2128"/>
      <c r="G2" s="2129" t="s">
        <v>676</v>
      </c>
      <c r="H2" s="2130"/>
      <c r="I2" s="2131"/>
      <c r="J2" s="1061"/>
      <c r="L2" s="672"/>
    </row>
    <row r="3" spans="1:22" ht="22.8" x14ac:dyDescent="0.3">
      <c r="A3" s="1060" t="s">
        <v>289</v>
      </c>
      <c r="B3" s="1059" t="s">
        <v>327</v>
      </c>
      <c r="C3" s="1059" t="s">
        <v>326</v>
      </c>
      <c r="D3" s="1059" t="s">
        <v>325</v>
      </c>
      <c r="E3" s="1059" t="s">
        <v>324</v>
      </c>
      <c r="F3" s="1058" t="s">
        <v>323</v>
      </c>
      <c r="G3" s="1057" t="s">
        <v>1290</v>
      </c>
      <c r="H3" s="1057" t="s">
        <v>324</v>
      </c>
      <c r="I3" s="1057" t="s">
        <v>326</v>
      </c>
      <c r="J3" s="1056" t="s">
        <v>288</v>
      </c>
      <c r="L3" s="1055"/>
      <c r="M3" s="671"/>
      <c r="N3" s="671"/>
      <c r="O3" s="1055"/>
      <c r="P3" s="1055"/>
      <c r="Q3" s="1055"/>
      <c r="R3" s="1055"/>
      <c r="S3" s="1055"/>
      <c r="T3" s="1055"/>
    </row>
    <row r="4" spans="1:22" ht="13.5" customHeight="1" x14ac:dyDescent="0.3">
      <c r="A4" s="1049" t="s">
        <v>299</v>
      </c>
      <c r="B4" s="670">
        <v>156.6537698477475</v>
      </c>
      <c r="C4" s="670">
        <v>129.49763772222454</v>
      </c>
      <c r="D4" s="670">
        <v>29.333187588430388</v>
      </c>
      <c r="E4" s="670">
        <v>26.120191234181998</v>
      </c>
      <c r="F4" s="1054">
        <v>4.6460146762524905</v>
      </c>
      <c r="G4" s="1052">
        <v>19.142959131120691</v>
      </c>
      <c r="H4" s="670">
        <v>26.120191234181998</v>
      </c>
      <c r="I4" s="1052">
        <v>28.979556901755792</v>
      </c>
      <c r="J4" s="1046">
        <v>346.25080106883695</v>
      </c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</row>
    <row r="5" spans="1:22" ht="13.5" customHeight="1" x14ac:dyDescent="0.3">
      <c r="A5" s="1049" t="s">
        <v>300</v>
      </c>
      <c r="B5" s="670">
        <v>156.2834633369655</v>
      </c>
      <c r="C5" s="670">
        <v>130.10628407790463</v>
      </c>
      <c r="D5" s="670">
        <v>29.163547548182979</v>
      </c>
      <c r="E5" s="670">
        <v>34.408369</v>
      </c>
      <c r="F5" s="1054">
        <v>5.2285524686082461</v>
      </c>
      <c r="G5" s="1052">
        <v>19.424848460958998</v>
      </c>
      <c r="H5" s="670">
        <v>34.408369</v>
      </c>
      <c r="I5" s="1052">
        <v>28.965377381254811</v>
      </c>
      <c r="J5" s="1046">
        <v>355.19021643166138</v>
      </c>
      <c r="K5" s="1053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</row>
    <row r="6" spans="1:22" ht="13.5" customHeight="1" x14ac:dyDescent="0.3">
      <c r="A6" s="1049" t="s">
        <v>322</v>
      </c>
      <c r="B6" s="670">
        <v>148.51430618343645</v>
      </c>
      <c r="C6" s="670">
        <v>123.72123018196838</v>
      </c>
      <c r="D6" s="670">
        <v>28.438548370072898</v>
      </c>
      <c r="E6" s="670">
        <v>35.276477103234292</v>
      </c>
      <c r="F6" s="1054">
        <v>4.4032512500009391</v>
      </c>
      <c r="G6" s="1052">
        <v>19.569254938596007</v>
      </c>
      <c r="H6" s="670">
        <v>35.276477103234292</v>
      </c>
      <c r="I6" s="1052">
        <v>28.799081278355771</v>
      </c>
      <c r="J6" s="1046">
        <v>340.35381308871297</v>
      </c>
      <c r="K6" s="1053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</row>
    <row r="7" spans="1:22" ht="13.5" customHeight="1" x14ac:dyDescent="0.3">
      <c r="A7" s="1049" t="s">
        <v>301</v>
      </c>
      <c r="B7" s="670">
        <v>146.94835276476152</v>
      </c>
      <c r="C7" s="670">
        <v>125.25674454968396</v>
      </c>
      <c r="D7" s="670">
        <v>28.865797581079057</v>
      </c>
      <c r="E7" s="670">
        <v>36.870469811562451</v>
      </c>
      <c r="F7" s="1054">
        <v>5.3070232710134295</v>
      </c>
      <c r="G7" s="1052">
        <v>19.682158389771732</v>
      </c>
      <c r="H7" s="670">
        <v>36.870469811562451</v>
      </c>
      <c r="I7" s="1052">
        <v>28.780704092786273</v>
      </c>
      <c r="J7" s="1046">
        <v>343.24838797810037</v>
      </c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</row>
    <row r="8" spans="1:22" ht="13.5" customHeight="1" x14ac:dyDescent="0.3">
      <c r="A8" s="1049" t="s">
        <v>302</v>
      </c>
      <c r="B8" s="670">
        <v>143.91675807308684</v>
      </c>
      <c r="C8" s="670">
        <v>125.02745958712059</v>
      </c>
      <c r="D8" s="670">
        <v>27.984664025552863</v>
      </c>
      <c r="E8" s="670">
        <v>39.713667999999998</v>
      </c>
      <c r="F8" s="1054">
        <v>5.8087598866655625</v>
      </c>
      <c r="G8" s="1052">
        <v>19.998694085314316</v>
      </c>
      <c r="H8" s="670">
        <v>39.713667999999998</v>
      </c>
      <c r="I8" s="1052">
        <v>28.850997793224568</v>
      </c>
      <c r="J8" s="1046">
        <v>342.45130957242583</v>
      </c>
      <c r="K8" s="1053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</row>
    <row r="9" spans="1:22" ht="13.5" customHeight="1" x14ac:dyDescent="0.3">
      <c r="A9" s="1049" t="s">
        <v>290</v>
      </c>
      <c r="B9" s="670">
        <v>145.8449991209188</v>
      </c>
      <c r="C9" s="670">
        <v>126.24797089955871</v>
      </c>
      <c r="D9" s="670">
        <v>27.723349685720713</v>
      </c>
      <c r="E9" s="670">
        <v>40.809472</v>
      </c>
      <c r="F9" s="1054">
        <v>5.7585031195677034</v>
      </c>
      <c r="G9" s="1052">
        <v>20.750818097479975</v>
      </c>
      <c r="H9" s="670">
        <v>40.809472</v>
      </c>
      <c r="I9" s="1052">
        <v>29.220314696017894</v>
      </c>
      <c r="J9" s="1046">
        <v>346.38429482576595</v>
      </c>
      <c r="K9" s="1053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</row>
    <row r="10" spans="1:22" ht="13.5" customHeight="1" x14ac:dyDescent="0.3">
      <c r="A10" s="1049" t="s">
        <v>303</v>
      </c>
      <c r="B10" s="670">
        <v>144.47634833432065</v>
      </c>
      <c r="C10" s="670">
        <v>126.55514614383659</v>
      </c>
      <c r="D10" s="670">
        <v>28.298320649334574</v>
      </c>
      <c r="E10" s="670">
        <v>42.563318000000002</v>
      </c>
      <c r="F10" s="1054">
        <v>5.1830472331914477</v>
      </c>
      <c r="G10" s="1052">
        <v>21.126714080691372</v>
      </c>
      <c r="H10" s="670">
        <v>42.563318000000002</v>
      </c>
      <c r="I10" s="1052">
        <v>29.484479129122686</v>
      </c>
      <c r="J10" s="1046">
        <v>347.07618036068328</v>
      </c>
      <c r="K10" s="1053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</row>
    <row r="11" spans="1:22" ht="13.5" customHeight="1" x14ac:dyDescent="0.3">
      <c r="A11" s="1049" t="s">
        <v>304</v>
      </c>
      <c r="B11" s="670">
        <v>147.57353661104349</v>
      </c>
      <c r="C11" s="670">
        <v>128.83688928318716</v>
      </c>
      <c r="D11" s="670">
        <v>28.479810828424014</v>
      </c>
      <c r="E11" s="670">
        <v>49.320723000000001</v>
      </c>
      <c r="F11" s="1054">
        <v>5.6045786241039321</v>
      </c>
      <c r="G11" s="1052">
        <v>21.358344994128295</v>
      </c>
      <c r="H11" s="670">
        <v>49.320723000000001</v>
      </c>
      <c r="I11" s="1052">
        <v>29.539646091682226</v>
      </c>
      <c r="J11" s="1046">
        <v>359.81553834675861</v>
      </c>
      <c r="K11" s="1053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</row>
    <row r="12" spans="1:22" ht="13.5" customHeight="1" x14ac:dyDescent="0.3">
      <c r="A12" s="1049" t="s">
        <v>297</v>
      </c>
      <c r="B12" s="670">
        <v>143.78151748039048</v>
      </c>
      <c r="C12" s="670">
        <v>125.93057882087889</v>
      </c>
      <c r="D12" s="670">
        <v>28.054300524751163</v>
      </c>
      <c r="E12" s="670">
        <v>44.508420000000001</v>
      </c>
      <c r="F12" s="1054">
        <v>5.8102083389784189</v>
      </c>
      <c r="G12" s="1052">
        <v>21.620766233761831</v>
      </c>
      <c r="H12" s="670">
        <v>44.508420000000001</v>
      </c>
      <c r="I12" s="1052">
        <v>29.64313240500719</v>
      </c>
      <c r="J12" s="1046">
        <v>348.08502516499897</v>
      </c>
      <c r="K12" s="1053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</row>
    <row r="13" spans="1:22" ht="13.5" customHeight="1" x14ac:dyDescent="0.3">
      <c r="A13" s="1049" t="s">
        <v>200</v>
      </c>
      <c r="B13" s="670">
        <v>149.96778900026283</v>
      </c>
      <c r="C13" s="670">
        <v>128.65738900530326</v>
      </c>
      <c r="D13" s="670">
        <v>27.858975156928746</v>
      </c>
      <c r="E13" s="670">
        <v>46.231977000000001</v>
      </c>
      <c r="F13" s="1054">
        <v>5.0043545969021421</v>
      </c>
      <c r="G13" s="1052">
        <v>21.943040587538306</v>
      </c>
      <c r="H13" s="670">
        <v>46.231977000000001</v>
      </c>
      <c r="I13" s="1052">
        <v>29.677520134409686</v>
      </c>
      <c r="J13" s="1046">
        <v>357.72048475939704</v>
      </c>
      <c r="K13" s="1053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</row>
    <row r="14" spans="1:22" ht="13.5" customHeight="1" x14ac:dyDescent="0.3">
      <c r="A14" s="1049" t="s">
        <v>201</v>
      </c>
      <c r="B14" s="670">
        <v>147.4377713990113</v>
      </c>
      <c r="C14" s="670">
        <v>130.47011111911166</v>
      </c>
      <c r="D14" s="670">
        <v>28.114068988630052</v>
      </c>
      <c r="E14" s="670">
        <v>46.945017</v>
      </c>
      <c r="F14" s="1054">
        <v>4.6131314929684928</v>
      </c>
      <c r="G14" s="1052">
        <v>21.616913255775451</v>
      </c>
      <c r="H14" s="670">
        <v>46.945017</v>
      </c>
      <c r="I14" s="1052">
        <v>29.549917671840653</v>
      </c>
      <c r="J14" s="1046">
        <v>357.58009999972148</v>
      </c>
      <c r="K14" s="1053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</row>
    <row r="15" spans="1:22" ht="13.5" customHeight="1" x14ac:dyDescent="0.3">
      <c r="A15" s="1049" t="s">
        <v>202</v>
      </c>
      <c r="B15" s="670">
        <v>146.06525389121373</v>
      </c>
      <c r="C15" s="670">
        <v>126.9985850881984</v>
      </c>
      <c r="D15" s="670">
        <v>27.996236766816811</v>
      </c>
      <c r="E15" s="670">
        <v>43.784286000000002</v>
      </c>
      <c r="F15" s="1054">
        <v>4.4923882541233704</v>
      </c>
      <c r="G15" s="1052">
        <v>21.140411118149778</v>
      </c>
      <c r="H15" s="670">
        <v>43.784286000000002</v>
      </c>
      <c r="I15" s="1052">
        <v>27.8591280115856</v>
      </c>
      <c r="J15" s="1046">
        <v>349.33675000035237</v>
      </c>
      <c r="K15" s="1053"/>
      <c r="L15" s="1036"/>
      <c r="M15" s="1036"/>
      <c r="N15" s="1036"/>
      <c r="O15" s="1036"/>
      <c r="P15" s="1036"/>
      <c r="Q15" s="1036"/>
      <c r="R15" s="1036"/>
      <c r="S15" s="1036"/>
      <c r="T15" s="1036"/>
      <c r="U15" s="1036"/>
      <c r="V15" s="1036"/>
    </row>
    <row r="16" spans="1:22" ht="13.5" customHeight="1" x14ac:dyDescent="0.3">
      <c r="A16" s="1049" t="s">
        <v>203</v>
      </c>
      <c r="B16" s="670">
        <v>145.26866887731182</v>
      </c>
      <c r="C16" s="670">
        <v>130.23153946655165</v>
      </c>
      <c r="D16" s="670">
        <v>27.918527235066406</v>
      </c>
      <c r="E16" s="670">
        <v>32.27364</v>
      </c>
      <c r="F16" s="1054">
        <v>5.2279537354331422</v>
      </c>
      <c r="G16" s="1052">
        <v>21.523412396846599</v>
      </c>
      <c r="H16" s="670">
        <v>32.27364</v>
      </c>
      <c r="I16" s="1052">
        <v>30.135555523181271</v>
      </c>
      <c r="J16" s="1046">
        <v>340.92032931436302</v>
      </c>
      <c r="K16" s="1053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</row>
    <row r="17" spans="1:22" ht="13.5" customHeight="1" x14ac:dyDescent="0.3">
      <c r="A17" s="1049" t="s">
        <v>204</v>
      </c>
      <c r="B17" s="1047">
        <v>143.54878025743486</v>
      </c>
      <c r="C17" s="1047">
        <v>132.96892137290143</v>
      </c>
      <c r="D17" s="1047">
        <v>27.623518554289621</v>
      </c>
      <c r="E17" s="1047">
        <v>33.897911000000001</v>
      </c>
      <c r="F17" s="1048">
        <v>4.6919572459078207</v>
      </c>
      <c r="G17" s="1052">
        <v>22.155025047250703</v>
      </c>
      <c r="H17" s="1047">
        <v>33.897911000000001</v>
      </c>
      <c r="I17" s="1052">
        <v>30.221762986891449</v>
      </c>
      <c r="J17" s="1046">
        <v>342.73108843053376</v>
      </c>
      <c r="K17" s="1053"/>
      <c r="L17" s="1036"/>
      <c r="M17" s="1036"/>
      <c r="N17" s="1036"/>
      <c r="O17" s="1036"/>
      <c r="P17" s="1036"/>
      <c r="Q17" s="1036"/>
      <c r="R17" s="1036"/>
      <c r="S17" s="1036"/>
      <c r="T17" s="1036"/>
      <c r="U17" s="1036"/>
      <c r="V17" s="1036"/>
    </row>
    <row r="18" spans="1:22" ht="13.5" customHeight="1" x14ac:dyDescent="0.3">
      <c r="A18" s="1049" t="s">
        <v>205</v>
      </c>
      <c r="B18" s="1047">
        <v>143.11938331443403</v>
      </c>
      <c r="C18" s="1047">
        <v>134.01874400475666</v>
      </c>
      <c r="D18" s="1047">
        <v>27.698421928278758</v>
      </c>
      <c r="E18" s="1047">
        <v>35.677188999999998</v>
      </c>
      <c r="F18" s="1048">
        <v>4.0664614572116209</v>
      </c>
      <c r="G18" s="1052">
        <v>22.243719565948123</v>
      </c>
      <c r="H18" s="1047">
        <v>35.677188999999998</v>
      </c>
      <c r="I18" s="1052">
        <v>30.426963159577127</v>
      </c>
      <c r="J18" s="1046">
        <v>344.58019970468109</v>
      </c>
      <c r="K18" s="1053"/>
      <c r="L18" s="1036"/>
      <c r="M18" s="1036"/>
      <c r="N18" s="1036"/>
      <c r="O18" s="1036"/>
      <c r="P18" s="1036"/>
      <c r="Q18" s="1036"/>
      <c r="R18" s="1036"/>
      <c r="S18" s="1036"/>
      <c r="T18" s="1036"/>
      <c r="U18" s="1036"/>
      <c r="V18" s="1036"/>
    </row>
    <row r="19" spans="1:22" ht="13.5" customHeight="1" x14ac:dyDescent="0.3">
      <c r="A19" s="1049" t="s">
        <v>206</v>
      </c>
      <c r="B19" s="1047">
        <v>135.61674948061395</v>
      </c>
      <c r="C19" s="1047">
        <v>132.48569096348319</v>
      </c>
      <c r="D19" s="1047">
        <v>27.486039897345165</v>
      </c>
      <c r="E19" s="1047">
        <v>26.457393</v>
      </c>
      <c r="F19" s="1048">
        <v>3.6180076210775991</v>
      </c>
      <c r="G19" s="1052">
        <v>22.074771793717051</v>
      </c>
      <c r="H19" s="1047">
        <v>26.457393</v>
      </c>
      <c r="I19" s="1052">
        <v>30.556749954165873</v>
      </c>
      <c r="J19" s="1046">
        <v>325.66388096251995</v>
      </c>
      <c r="K19" s="1053"/>
      <c r="L19" s="1036"/>
      <c r="M19" s="1036"/>
      <c r="N19" s="1036"/>
      <c r="O19" s="1036"/>
      <c r="P19" s="1036"/>
      <c r="Q19" s="1036"/>
      <c r="R19" s="1036"/>
      <c r="S19" s="1036"/>
      <c r="T19" s="1036"/>
      <c r="U19" s="1036"/>
      <c r="V19" s="1036"/>
    </row>
    <row r="20" spans="1:22" ht="13.5" customHeight="1" x14ac:dyDescent="0.3">
      <c r="A20" s="1049" t="s">
        <v>207</v>
      </c>
      <c r="B20" s="1047">
        <v>133.78792034895963</v>
      </c>
      <c r="C20" s="1047">
        <v>133.34060692153113</v>
      </c>
      <c r="D20" s="1047">
        <v>27.758609970098743</v>
      </c>
      <c r="E20" s="1047">
        <v>19.175809999999998</v>
      </c>
      <c r="F20" s="1048">
        <v>3.6259217990662438</v>
      </c>
      <c r="G20" s="1052">
        <v>21.428509148095195</v>
      </c>
      <c r="H20" s="1047">
        <v>19.175809999999998</v>
      </c>
      <c r="I20" s="1052">
        <v>31.030671821451769</v>
      </c>
      <c r="J20" s="1046">
        <v>317.68886903965574</v>
      </c>
      <c r="K20" s="1037"/>
      <c r="L20" s="1036"/>
      <c r="M20" s="1036"/>
      <c r="N20" s="1036"/>
      <c r="O20" s="1036"/>
      <c r="P20" s="1036"/>
      <c r="Q20" s="1036"/>
      <c r="R20" s="1036"/>
      <c r="S20" s="1036"/>
      <c r="T20" s="1036"/>
      <c r="U20" s="1036"/>
      <c r="V20" s="1036"/>
    </row>
    <row r="21" spans="1:22" ht="13.5" customHeight="1" x14ac:dyDescent="0.3">
      <c r="A21" s="1049" t="s">
        <v>208</v>
      </c>
      <c r="B21" s="1047">
        <v>135.07618043344465</v>
      </c>
      <c r="C21" s="1047">
        <v>134.11164067245306</v>
      </c>
      <c r="D21" s="1047">
        <v>26.83039318024306</v>
      </c>
      <c r="E21" s="1047">
        <v>20.850673</v>
      </c>
      <c r="F21" s="1048">
        <v>3.1832180624085882</v>
      </c>
      <c r="G21" s="1052">
        <v>21.255167031941113</v>
      </c>
      <c r="H21" s="1047">
        <v>20.850673</v>
      </c>
      <c r="I21" s="1052">
        <v>31.039749455051183</v>
      </c>
      <c r="J21" s="1046">
        <v>320.05210534854933</v>
      </c>
      <c r="K21" s="1051"/>
      <c r="L21" s="1036"/>
      <c r="M21" s="1036"/>
      <c r="N21" s="1036"/>
      <c r="O21" s="1036"/>
      <c r="P21" s="1036"/>
      <c r="Q21" s="1036"/>
      <c r="R21" s="1036"/>
      <c r="S21" s="1036"/>
      <c r="T21" s="1036"/>
      <c r="U21" s="1036"/>
      <c r="V21" s="1036"/>
    </row>
    <row r="22" spans="1:22" ht="14.25" customHeight="1" x14ac:dyDescent="0.3">
      <c r="A22" s="1049" t="s">
        <v>209</v>
      </c>
      <c r="B22" s="1047">
        <v>133.25030835000001</v>
      </c>
      <c r="C22" s="1047">
        <v>133.68191683000001</v>
      </c>
      <c r="D22" s="1047">
        <v>27.125147330000004</v>
      </c>
      <c r="E22" s="1047">
        <v>16.772660999999999</v>
      </c>
      <c r="F22" s="1048">
        <v>3.8497697500000005</v>
      </c>
      <c r="G22" s="1047">
        <v>20.380210829999999</v>
      </c>
      <c r="H22" s="1047">
        <v>16.772660999999999</v>
      </c>
      <c r="I22" s="1047">
        <v>31.374866919999999</v>
      </c>
      <c r="J22" s="1046">
        <v>314.67980326000003</v>
      </c>
      <c r="K22" s="1050"/>
      <c r="L22" s="1036"/>
      <c r="M22" s="1036"/>
      <c r="N22" s="1036"/>
      <c r="O22" s="1036"/>
      <c r="P22" s="1036"/>
      <c r="Q22" s="1036"/>
      <c r="R22" s="1036"/>
      <c r="S22" s="1036"/>
      <c r="T22" s="1036"/>
      <c r="U22" s="1036"/>
      <c r="V22" s="1036"/>
    </row>
    <row r="23" spans="1:22" ht="14.25" customHeight="1" x14ac:dyDescent="0.3">
      <c r="A23" s="1049" t="s">
        <v>569</v>
      </c>
      <c r="B23" s="1047">
        <v>132.10629931</v>
      </c>
      <c r="C23" s="1047">
        <v>134.73789069999998</v>
      </c>
      <c r="D23" s="1047">
        <v>26.504089159999999</v>
      </c>
      <c r="E23" s="1047">
        <v>17.125460539999999</v>
      </c>
      <c r="F23" s="1048">
        <v>3.2340501000000001</v>
      </c>
      <c r="G23" s="1047">
        <v>20.771909959999999</v>
      </c>
      <c r="H23" s="1047">
        <v>17.125460539999999</v>
      </c>
      <c r="I23" s="1047">
        <v>31.411083550000001</v>
      </c>
      <c r="J23" s="1046">
        <v>313.70778980999995</v>
      </c>
      <c r="L23" s="1036"/>
      <c r="M23" s="1036"/>
      <c r="N23" s="1036"/>
      <c r="O23" s="1036"/>
      <c r="P23" s="1036"/>
      <c r="Q23" s="1036"/>
      <c r="R23" s="1036"/>
      <c r="S23" s="1036"/>
      <c r="T23" s="1036"/>
      <c r="U23" s="1036"/>
      <c r="V23" s="1036"/>
    </row>
    <row r="24" spans="1:22" ht="14.25" customHeight="1" x14ac:dyDescent="0.3">
      <c r="A24" s="1049" t="s">
        <v>590</v>
      </c>
      <c r="B24" s="1047">
        <v>130.71611482</v>
      </c>
      <c r="C24" s="1047">
        <v>132.47711695999999</v>
      </c>
      <c r="D24" s="1047">
        <v>26.107472380000001</v>
      </c>
      <c r="E24" s="1047">
        <v>16.291809659999998</v>
      </c>
      <c r="F24" s="1048">
        <v>4.5654386300000001</v>
      </c>
      <c r="G24" s="1047">
        <v>21.12347316</v>
      </c>
      <c r="H24" s="1047">
        <v>16.291809659999998</v>
      </c>
      <c r="I24" s="1047">
        <v>31.104562900000001</v>
      </c>
      <c r="J24" s="1046">
        <v>310.15795245000004</v>
      </c>
      <c r="L24" s="1036"/>
      <c r="M24" s="1036"/>
      <c r="N24" s="1036"/>
      <c r="O24" s="1036"/>
      <c r="P24" s="1036"/>
      <c r="Q24" s="1036"/>
      <c r="R24" s="1036"/>
      <c r="S24" s="1036"/>
      <c r="T24" s="1036"/>
      <c r="U24" s="1036"/>
      <c r="V24" s="1036"/>
    </row>
    <row r="25" spans="1:22" ht="14.25" customHeight="1" x14ac:dyDescent="0.3">
      <c r="A25" s="1049" t="s">
        <v>595</v>
      </c>
      <c r="B25" s="1047">
        <v>128.66556386532065</v>
      </c>
      <c r="C25" s="1047">
        <v>130.53787481307941</v>
      </c>
      <c r="D25" s="1047">
        <v>25.460851736530003</v>
      </c>
      <c r="E25" s="1047">
        <v>23.404632350189999</v>
      </c>
      <c r="F25" s="1048">
        <v>2.8566860193800001</v>
      </c>
      <c r="G25" s="1047">
        <v>26.19914893355066</v>
      </c>
      <c r="H25" s="1047">
        <v>23.404632350189999</v>
      </c>
      <c r="I25" s="1047">
        <v>31.083240595749402</v>
      </c>
      <c r="J25" s="1046">
        <v>310.92623693376049</v>
      </c>
      <c r="L25" s="1036"/>
      <c r="M25" s="1036"/>
      <c r="N25" s="1036"/>
      <c r="O25" s="1036"/>
      <c r="P25" s="1036"/>
      <c r="Q25" s="1036"/>
      <c r="R25" s="1036"/>
      <c r="S25" s="1036"/>
      <c r="T25" s="1036"/>
      <c r="U25" s="1036"/>
      <c r="V25" s="1036"/>
    </row>
    <row r="26" spans="1:22" ht="14.25" customHeight="1" x14ac:dyDescent="0.3">
      <c r="A26" s="1049" t="s">
        <v>648</v>
      </c>
      <c r="B26" s="1047">
        <v>131.41827084452999</v>
      </c>
      <c r="C26" s="1047">
        <v>131.35802387119</v>
      </c>
      <c r="D26" s="1047">
        <v>24.950549271480003</v>
      </c>
      <c r="E26" s="1047">
        <v>22.461380844260002</v>
      </c>
      <c r="F26" s="1048">
        <v>4.4071998853100007</v>
      </c>
      <c r="G26" s="1047">
        <v>26.521696437130007</v>
      </c>
      <c r="H26" s="1047">
        <v>22.461380844260002</v>
      </c>
      <c r="I26" s="1047">
        <v>31.330696577699999</v>
      </c>
      <c r="J26" s="1046">
        <v>314.81289700000002</v>
      </c>
      <c r="L26" s="1036"/>
      <c r="M26" s="1036"/>
      <c r="N26" s="1036"/>
      <c r="O26" s="1036"/>
      <c r="P26" s="1036"/>
      <c r="Q26" s="1036"/>
      <c r="R26" s="1036"/>
      <c r="S26" s="1036"/>
      <c r="T26" s="1036"/>
      <c r="U26" s="1036"/>
      <c r="V26" s="1036"/>
    </row>
    <row r="27" spans="1:22" ht="14.25" customHeight="1" x14ac:dyDescent="0.3">
      <c r="A27" s="1049" t="s">
        <v>672</v>
      </c>
      <c r="B27" s="1047">
        <v>131.27306471083998</v>
      </c>
      <c r="C27" s="1047">
        <v>132.44742941606</v>
      </c>
      <c r="D27" s="1047">
        <v>24.950549271480003</v>
      </c>
      <c r="E27" s="1047">
        <v>24.833017554239994</v>
      </c>
      <c r="F27" s="1048">
        <v>2.9903571472699997</v>
      </c>
      <c r="G27" s="1047">
        <v>26.267313584050008</v>
      </c>
      <c r="H27" s="1047">
        <v>24.832618</v>
      </c>
      <c r="I27" s="1047">
        <v>31.15568557512</v>
      </c>
      <c r="J27" s="1046">
        <v>316.49443200000002</v>
      </c>
      <c r="L27" s="1036"/>
      <c r="M27" s="1036"/>
      <c r="N27" s="1036"/>
      <c r="O27" s="1036"/>
      <c r="P27" s="1036"/>
      <c r="Q27" s="1036"/>
      <c r="R27" s="1036"/>
      <c r="S27" s="1036"/>
      <c r="T27" s="1036"/>
      <c r="U27" s="1036"/>
      <c r="V27" s="1036"/>
    </row>
    <row r="28" spans="1:22" ht="14.25" customHeight="1" x14ac:dyDescent="0.3">
      <c r="A28" s="1049" t="s">
        <v>700</v>
      </c>
      <c r="B28" s="1047">
        <v>130.71686340611998</v>
      </c>
      <c r="C28" s="1047">
        <v>132.22709210359002</v>
      </c>
      <c r="D28" s="1047">
        <v>24.802066212379998</v>
      </c>
      <c r="E28" s="1047">
        <v>16.71068194191</v>
      </c>
      <c r="F28" s="1048">
        <v>3.8477111596099998</v>
      </c>
      <c r="G28" s="1047">
        <v>25.738484176239997</v>
      </c>
      <c r="H28" s="1047">
        <v>16.71068194191</v>
      </c>
      <c r="I28" s="1047">
        <v>31.383853071160001</v>
      </c>
      <c r="J28" s="1046">
        <v>308.30425600000001</v>
      </c>
      <c r="K28" s="1036"/>
      <c r="L28" s="1036"/>
      <c r="M28" s="1036"/>
      <c r="N28" s="1036"/>
      <c r="O28" s="1036"/>
      <c r="P28" s="1036"/>
      <c r="Q28" s="1036"/>
      <c r="R28" s="1036"/>
      <c r="S28" s="1036"/>
      <c r="T28" s="1036"/>
      <c r="U28" s="1036"/>
      <c r="V28" s="1036"/>
    </row>
    <row r="29" spans="1:22" ht="14.25" customHeight="1" x14ac:dyDescent="0.3">
      <c r="A29" s="1049" t="s">
        <v>764</v>
      </c>
      <c r="B29" s="1047">
        <v>133.02087509371998</v>
      </c>
      <c r="C29" s="1047">
        <v>136.75894464826001</v>
      </c>
      <c r="D29" s="1047">
        <v>25.804378080700001</v>
      </c>
      <c r="E29" s="1047">
        <v>24.970094079229998</v>
      </c>
      <c r="F29" s="1048">
        <v>5.0225599682499995</v>
      </c>
      <c r="G29" s="1047">
        <v>26.810512783899995</v>
      </c>
      <c r="H29" s="1047">
        <v>24.970094079229998</v>
      </c>
      <c r="I29" s="1047">
        <v>31.468379388950002</v>
      </c>
      <c r="J29" s="1046">
        <v>325.57685187016</v>
      </c>
      <c r="K29" s="1036"/>
      <c r="L29" s="1036"/>
      <c r="M29" s="1036"/>
      <c r="N29" s="1036"/>
      <c r="O29" s="1036"/>
      <c r="P29" s="1036"/>
      <c r="Q29" s="1036"/>
      <c r="R29" s="1036"/>
      <c r="S29" s="1036"/>
      <c r="T29" s="1036"/>
      <c r="U29" s="1036"/>
      <c r="V29" s="1036"/>
    </row>
    <row r="30" spans="1:22" ht="14.25" customHeight="1" x14ac:dyDescent="0.3">
      <c r="A30" s="1049" t="s">
        <v>795</v>
      </c>
      <c r="B30" s="1047">
        <v>132.29207485412002</v>
      </c>
      <c r="C30" s="1047">
        <v>138.62279978706002</v>
      </c>
      <c r="D30" s="1047">
        <v>25.858794211409997</v>
      </c>
      <c r="E30" s="1047">
        <v>23.55544340989</v>
      </c>
      <c r="F30" s="1048">
        <v>3.4543747490999999</v>
      </c>
      <c r="G30" s="1047">
        <v>25.78042796463</v>
      </c>
      <c r="H30" s="1047">
        <v>23.55544340989</v>
      </c>
      <c r="I30" s="1047">
        <v>32.688918493800003</v>
      </c>
      <c r="J30" s="1046">
        <v>323.78348701158006</v>
      </c>
      <c r="K30" s="1036"/>
      <c r="L30" s="1036"/>
      <c r="M30" s="1036"/>
      <c r="N30" s="1036"/>
      <c r="O30" s="1036"/>
      <c r="P30" s="1036"/>
      <c r="Q30" s="1036"/>
      <c r="R30" s="1036"/>
      <c r="S30" s="1036"/>
      <c r="T30" s="1036"/>
      <c r="U30" s="1036"/>
      <c r="V30" s="1036"/>
    </row>
    <row r="31" spans="1:22" ht="14.25" customHeight="1" x14ac:dyDescent="0.3">
      <c r="A31" s="1049" t="s">
        <v>1018</v>
      </c>
      <c r="B31" s="1047">
        <v>131.46601130350001</v>
      </c>
      <c r="C31" s="1047">
        <v>139.02455834269</v>
      </c>
      <c r="D31" s="1047">
        <v>25.683108422520018</v>
      </c>
      <c r="E31" s="1047">
        <v>28.73909558495</v>
      </c>
      <c r="F31" s="1048">
        <v>3.35556679901</v>
      </c>
      <c r="G31" s="1047">
        <v>25.441871204890003</v>
      </c>
      <c r="H31" s="1047">
        <v>28.73909558495</v>
      </c>
      <c r="I31" s="1047">
        <v>33.012624152539999</v>
      </c>
      <c r="J31" s="1046">
        <v>328.26834045267003</v>
      </c>
      <c r="K31" s="1038"/>
      <c r="L31" s="1036"/>
      <c r="M31" s="1036"/>
      <c r="N31" s="1036"/>
      <c r="O31" s="1036"/>
      <c r="P31" s="1036"/>
      <c r="Q31" s="1036"/>
      <c r="R31" s="1036"/>
      <c r="S31" s="1036"/>
      <c r="T31" s="1036"/>
      <c r="U31" s="1036"/>
      <c r="V31" s="1036"/>
    </row>
    <row r="32" spans="1:22" ht="14.25" customHeight="1" x14ac:dyDescent="0.3">
      <c r="A32" s="1049" t="s">
        <v>1140</v>
      </c>
      <c r="B32" s="1047">
        <v>132.62464494895002</v>
      </c>
      <c r="C32" s="1047">
        <v>141.78881655292</v>
      </c>
      <c r="D32" s="1047">
        <v>25.375314416909998</v>
      </c>
      <c r="E32" s="1047">
        <v>18.888836786039999</v>
      </c>
      <c r="F32" s="1048">
        <v>4.0620585063200005</v>
      </c>
      <c r="G32" s="1047">
        <v>24.985806703080002</v>
      </c>
      <c r="H32" s="1047">
        <v>18.888836786039999</v>
      </c>
      <c r="I32" s="1047">
        <v>33.639176074479998</v>
      </c>
      <c r="J32" s="1046">
        <v>322.73967121113998</v>
      </c>
      <c r="K32" s="1038"/>
      <c r="L32" s="1036"/>
      <c r="M32" s="1036"/>
      <c r="N32" s="1036"/>
      <c r="O32" s="1036"/>
      <c r="P32" s="1036"/>
      <c r="Q32" s="1036"/>
      <c r="R32" s="1036"/>
      <c r="S32" s="1036"/>
      <c r="T32" s="1036"/>
      <c r="U32" s="1036"/>
      <c r="V32" s="1036"/>
    </row>
    <row r="33" spans="1:22" ht="14.25" customHeight="1" x14ac:dyDescent="0.3">
      <c r="A33" s="1045" t="s">
        <v>1255</v>
      </c>
      <c r="B33" s="1043">
        <v>131.43112524751999</v>
      </c>
      <c r="C33" s="1043">
        <v>136.20837576982001</v>
      </c>
      <c r="D33" s="1043">
        <v>24.113216551810002</v>
      </c>
      <c r="E33" s="1043">
        <v>28.925086519689994</v>
      </c>
      <c r="F33" s="1044">
        <v>3.3505103244000001</v>
      </c>
      <c r="G33" s="1043">
        <v>24.630624500930001</v>
      </c>
      <c r="H33" s="1043">
        <v>28.925086519689994</v>
      </c>
      <c r="I33" s="1043">
        <v>33.754064057869996</v>
      </c>
      <c r="J33" s="1042">
        <v>324.02831441323997</v>
      </c>
      <c r="K33" s="1038"/>
      <c r="L33" s="1036"/>
      <c r="M33" s="1036"/>
      <c r="N33" s="1036"/>
      <c r="O33" s="1036"/>
      <c r="P33" s="1036"/>
      <c r="Q33" s="1036"/>
      <c r="R33" s="1036"/>
      <c r="S33" s="1036"/>
      <c r="T33" s="1036"/>
      <c r="U33" s="1036"/>
      <c r="V33" s="1036"/>
    </row>
    <row r="34" spans="1:22" ht="14.25" customHeight="1" x14ac:dyDescent="0.3">
      <c r="A34" s="1041" t="s">
        <v>1289</v>
      </c>
      <c r="B34" s="1039"/>
      <c r="C34" s="1039"/>
      <c r="D34" s="1039"/>
      <c r="E34" s="1040"/>
      <c r="F34" s="1039"/>
      <c r="G34" s="1039"/>
      <c r="H34" s="1040"/>
      <c r="I34" s="1039"/>
      <c r="J34" s="670"/>
      <c r="K34" s="1038"/>
    </row>
    <row r="35" spans="1:22" x14ac:dyDescent="0.3">
      <c r="A35" s="1037" t="s">
        <v>589</v>
      </c>
      <c r="B35" s="558"/>
      <c r="C35" s="560"/>
      <c r="D35" s="558"/>
      <c r="E35" s="558"/>
      <c r="F35" s="558"/>
      <c r="G35" s="558"/>
      <c r="H35" s="560"/>
      <c r="I35" s="1036"/>
      <c r="J35" s="1035"/>
    </row>
    <row r="36" spans="1:22" x14ac:dyDescent="0.3">
      <c r="A36" s="1037"/>
      <c r="B36" s="558"/>
      <c r="C36" s="560"/>
      <c r="D36" s="558"/>
      <c r="E36" s="558"/>
      <c r="F36" s="558"/>
      <c r="G36" s="558"/>
      <c r="H36" s="560"/>
      <c r="I36" s="1036"/>
      <c r="J36" s="1035"/>
    </row>
    <row r="37" spans="1:22" x14ac:dyDescent="0.3">
      <c r="A37" s="1037"/>
      <c r="B37" s="558"/>
      <c r="C37" s="560"/>
      <c r="D37" s="558"/>
      <c r="E37" s="558"/>
      <c r="F37" s="558"/>
      <c r="G37" s="558"/>
      <c r="H37" s="560"/>
      <c r="I37" s="1036"/>
      <c r="J37" s="1035"/>
    </row>
    <row r="38" spans="1:22" x14ac:dyDescent="0.3">
      <c r="A38" s="558"/>
      <c r="B38" s="558"/>
      <c r="C38" s="558"/>
      <c r="D38" s="558"/>
      <c r="E38" s="558"/>
      <c r="F38" s="558"/>
      <c r="G38" s="558"/>
      <c r="H38" s="558"/>
    </row>
  </sheetData>
  <mergeCells count="2">
    <mergeCell ref="A2:F2"/>
    <mergeCell ref="G2:I2"/>
  </mergeCells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5E21-CC0B-4BB5-9504-E6511D5FAC38}">
  <sheetPr codeName="Sheet29"/>
  <dimension ref="A1:L74"/>
  <sheetViews>
    <sheetView view="pageLayout" topLeftCell="A72" zoomScaleNormal="100" zoomScaleSheetLayoutView="90" workbookViewId="0">
      <selection activeCell="A30" sqref="A30"/>
    </sheetView>
  </sheetViews>
  <sheetFormatPr defaultColWidth="8.88671875" defaultRowHeight="14.4" x14ac:dyDescent="0.3"/>
  <cols>
    <col min="1" max="1" width="42.109375" style="1034" customWidth="1"/>
    <col min="2" max="6" width="8" style="1034" customWidth="1"/>
    <col min="7" max="7" width="8" style="1036" customWidth="1"/>
    <col min="8" max="8" width="8" style="1034" customWidth="1"/>
    <col min="9" max="9" width="8.88671875" style="1034"/>
    <col min="10" max="10" width="2" style="1034" bestFit="1" customWidth="1"/>
    <col min="11" max="16384" width="8.88671875" style="1034"/>
  </cols>
  <sheetData>
    <row r="1" spans="1:12" x14ac:dyDescent="0.3">
      <c r="A1" s="83" t="s">
        <v>1297</v>
      </c>
    </row>
    <row r="2" spans="1:12" x14ac:dyDescent="0.3">
      <c r="A2" s="82"/>
      <c r="B2" s="82"/>
      <c r="C2" s="82"/>
      <c r="D2" s="1073"/>
    </row>
    <row r="3" spans="1:12" ht="21.6" x14ac:dyDescent="0.3">
      <c r="A3" s="1071" t="s">
        <v>137</v>
      </c>
      <c r="B3" s="1070" t="s">
        <v>332</v>
      </c>
      <c r="C3" s="1069" t="s">
        <v>295</v>
      </c>
      <c r="D3" s="1069" t="s">
        <v>294</v>
      </c>
      <c r="E3" s="1069" t="s">
        <v>293</v>
      </c>
      <c r="F3" s="1069" t="s">
        <v>292</v>
      </c>
      <c r="G3" s="1069" t="s">
        <v>291</v>
      </c>
      <c r="H3" s="1069" t="s">
        <v>331</v>
      </c>
    </row>
    <row r="4" spans="1:12" x14ac:dyDescent="0.3">
      <c r="A4" s="599" t="s">
        <v>1078</v>
      </c>
      <c r="B4" s="598">
        <v>2762.02744674</v>
      </c>
      <c r="C4" s="598">
        <v>676.15809313</v>
      </c>
      <c r="D4" s="598">
        <v>0</v>
      </c>
      <c r="E4" s="598">
        <v>5.2857322400000006</v>
      </c>
      <c r="F4" s="598">
        <v>2080.5836213699999</v>
      </c>
      <c r="G4" s="598">
        <v>0</v>
      </c>
      <c r="H4" s="598">
        <v>0</v>
      </c>
      <c r="J4" s="1072"/>
      <c r="K4" s="1036"/>
      <c r="L4" s="1036"/>
    </row>
    <row r="5" spans="1:12" x14ac:dyDescent="0.3">
      <c r="A5" s="599" t="s">
        <v>1295</v>
      </c>
      <c r="B5" s="598">
        <v>2718.6288303399997</v>
      </c>
      <c r="C5" s="598">
        <v>2718.6288303399997</v>
      </c>
      <c r="D5" s="598">
        <v>0</v>
      </c>
      <c r="E5" s="598">
        <v>0</v>
      </c>
      <c r="F5" s="598">
        <v>0</v>
      </c>
      <c r="G5" s="598">
        <v>0</v>
      </c>
      <c r="H5" s="598">
        <v>0</v>
      </c>
      <c r="J5" s="1072"/>
      <c r="K5" s="1036"/>
      <c r="L5" s="1036"/>
    </row>
    <row r="6" spans="1:12" x14ac:dyDescent="0.3">
      <c r="A6" s="599" t="s">
        <v>1294</v>
      </c>
      <c r="B6" s="598">
        <v>1853.97894924</v>
      </c>
      <c r="C6" s="598">
        <v>1853.97894924</v>
      </c>
      <c r="D6" s="598">
        <v>0</v>
      </c>
      <c r="E6" s="598">
        <v>0</v>
      </c>
      <c r="F6" s="598">
        <v>0</v>
      </c>
      <c r="G6" s="598">
        <v>0</v>
      </c>
      <c r="H6" s="598">
        <v>0</v>
      </c>
      <c r="J6" s="1072"/>
      <c r="K6" s="1036"/>
      <c r="L6" s="1036"/>
    </row>
    <row r="7" spans="1:12" x14ac:dyDescent="0.3">
      <c r="A7" s="599" t="s">
        <v>1077</v>
      </c>
      <c r="B7" s="598">
        <v>9.8670029699999997</v>
      </c>
      <c r="C7" s="598">
        <v>9.8670029699999997</v>
      </c>
      <c r="D7" s="598">
        <v>0</v>
      </c>
      <c r="E7" s="598">
        <v>0</v>
      </c>
      <c r="F7" s="598">
        <v>0</v>
      </c>
      <c r="G7" s="598">
        <v>0</v>
      </c>
      <c r="H7" s="598">
        <v>0</v>
      </c>
      <c r="J7" s="1072"/>
      <c r="K7" s="1036"/>
      <c r="L7" s="1036"/>
    </row>
    <row r="8" spans="1:12" x14ac:dyDescent="0.3">
      <c r="A8" s="599" t="s">
        <v>1076</v>
      </c>
      <c r="B8" s="598">
        <v>192.61042419000003</v>
      </c>
      <c r="C8" s="598">
        <v>192.61042419000003</v>
      </c>
      <c r="D8" s="598">
        <v>0</v>
      </c>
      <c r="E8" s="598">
        <v>0</v>
      </c>
      <c r="F8" s="598">
        <v>0</v>
      </c>
      <c r="G8" s="598">
        <v>0</v>
      </c>
      <c r="H8" s="598">
        <v>0</v>
      </c>
      <c r="J8" s="1072"/>
      <c r="K8" s="1036"/>
      <c r="L8" s="1036"/>
    </row>
    <row r="9" spans="1:12" x14ac:dyDescent="0.3">
      <c r="A9" s="558" t="s">
        <v>1075</v>
      </c>
      <c r="B9" s="598">
        <v>1.0981860999999999</v>
      </c>
      <c r="C9" s="598">
        <v>1.0981860999999999</v>
      </c>
      <c r="D9" s="598">
        <v>0</v>
      </c>
      <c r="E9" s="598">
        <v>0</v>
      </c>
      <c r="F9" s="598">
        <v>0</v>
      </c>
      <c r="G9" s="598">
        <v>0</v>
      </c>
      <c r="H9" s="598">
        <v>0</v>
      </c>
      <c r="J9" s="1072"/>
      <c r="K9" s="1036"/>
      <c r="L9" s="1036"/>
    </row>
    <row r="10" spans="1:12" x14ac:dyDescent="0.3">
      <c r="A10" s="558" t="s">
        <v>1074</v>
      </c>
      <c r="B10" s="598">
        <v>649.47838260000003</v>
      </c>
      <c r="C10" s="598">
        <v>649.47838260000003</v>
      </c>
      <c r="D10" s="598">
        <v>0</v>
      </c>
      <c r="E10" s="598">
        <v>0</v>
      </c>
      <c r="F10" s="598">
        <v>0</v>
      </c>
      <c r="G10" s="598">
        <v>0</v>
      </c>
      <c r="H10" s="598">
        <v>0</v>
      </c>
      <c r="J10" s="1072"/>
      <c r="K10" s="1036"/>
      <c r="L10" s="1036"/>
    </row>
    <row r="11" spans="1:12" x14ac:dyDescent="0.3">
      <c r="A11" s="599" t="s">
        <v>1073</v>
      </c>
      <c r="B11" s="598">
        <v>963.71443601000021</v>
      </c>
      <c r="C11" s="598">
        <v>963.71443601000021</v>
      </c>
      <c r="D11" s="598">
        <v>0</v>
      </c>
      <c r="E11" s="598">
        <v>0</v>
      </c>
      <c r="F11" s="598">
        <v>0</v>
      </c>
      <c r="G11" s="598">
        <v>0</v>
      </c>
      <c r="H11" s="598">
        <v>0</v>
      </c>
      <c r="J11" s="1072"/>
      <c r="K11" s="1036"/>
      <c r="L11" s="1036"/>
    </row>
    <row r="12" spans="1:12" x14ac:dyDescent="0.3">
      <c r="A12" s="599" t="s">
        <v>1072</v>
      </c>
      <c r="B12" s="598">
        <v>68.642705360000008</v>
      </c>
      <c r="C12" s="598">
        <v>68.642705360000008</v>
      </c>
      <c r="D12" s="598">
        <v>0</v>
      </c>
      <c r="E12" s="598">
        <v>0</v>
      </c>
      <c r="F12" s="598">
        <v>0</v>
      </c>
      <c r="G12" s="598">
        <v>0</v>
      </c>
      <c r="H12" s="598">
        <v>0</v>
      </c>
      <c r="J12" s="1072"/>
      <c r="K12" s="1036"/>
      <c r="L12" s="1036"/>
    </row>
    <row r="13" spans="1:12" x14ac:dyDescent="0.3">
      <c r="A13" s="599" t="s">
        <v>1071</v>
      </c>
      <c r="B13" s="598">
        <v>544.20583027999999</v>
      </c>
      <c r="C13" s="598">
        <v>544.20583027999999</v>
      </c>
      <c r="D13" s="598">
        <v>0</v>
      </c>
      <c r="E13" s="598">
        <v>0</v>
      </c>
      <c r="F13" s="598">
        <v>0</v>
      </c>
      <c r="G13" s="598">
        <v>0</v>
      </c>
      <c r="H13" s="598">
        <v>0</v>
      </c>
      <c r="J13" s="1072"/>
      <c r="K13" s="1036"/>
      <c r="L13" s="1036"/>
    </row>
    <row r="14" spans="1:12" x14ac:dyDescent="0.3">
      <c r="A14" s="599" t="s">
        <v>1070</v>
      </c>
      <c r="B14" s="598">
        <v>410.01237152000016</v>
      </c>
      <c r="C14" s="598">
        <v>410.01237152000039</v>
      </c>
      <c r="D14" s="598">
        <v>0</v>
      </c>
      <c r="E14" s="598">
        <v>0</v>
      </c>
      <c r="F14" s="598">
        <v>0</v>
      </c>
      <c r="G14" s="598">
        <v>0</v>
      </c>
      <c r="H14" s="598">
        <v>0</v>
      </c>
      <c r="J14" s="1072"/>
      <c r="K14" s="1036"/>
      <c r="L14" s="1036"/>
    </row>
    <row r="15" spans="1:12" x14ac:dyDescent="0.3">
      <c r="A15" s="599" t="s">
        <v>1069</v>
      </c>
      <c r="B15" s="598">
        <v>58.535360369999999</v>
      </c>
      <c r="C15" s="598">
        <v>58.535360369999999</v>
      </c>
      <c r="D15" s="598">
        <v>0</v>
      </c>
      <c r="E15" s="598">
        <v>0</v>
      </c>
      <c r="F15" s="598">
        <v>0</v>
      </c>
      <c r="G15" s="598">
        <v>0</v>
      </c>
      <c r="H15" s="598">
        <v>0</v>
      </c>
      <c r="J15" s="1072"/>
      <c r="K15" s="1036"/>
      <c r="L15" s="1036"/>
    </row>
    <row r="16" spans="1:12" x14ac:dyDescent="0.3">
      <c r="A16" s="599" t="s">
        <v>1068</v>
      </c>
      <c r="B16" s="598">
        <v>90.431850869999991</v>
      </c>
      <c r="C16" s="598">
        <v>90.431850869999991</v>
      </c>
      <c r="D16" s="598">
        <v>0</v>
      </c>
      <c r="E16" s="598">
        <v>0</v>
      </c>
      <c r="F16" s="598">
        <v>0</v>
      </c>
      <c r="G16" s="598">
        <v>0</v>
      </c>
      <c r="H16" s="598">
        <v>0</v>
      </c>
      <c r="J16" s="1072"/>
      <c r="K16" s="1036"/>
      <c r="L16" s="1036"/>
    </row>
    <row r="17" spans="1:12" x14ac:dyDescent="0.3">
      <c r="A17" s="599" t="s">
        <v>1067</v>
      </c>
      <c r="B17" s="598">
        <v>1230.5541424099999</v>
      </c>
      <c r="C17" s="598">
        <v>1180.38741964</v>
      </c>
      <c r="D17" s="598">
        <v>0</v>
      </c>
      <c r="E17" s="598">
        <v>1E-8</v>
      </c>
      <c r="F17" s="598">
        <v>50.166722759999999</v>
      </c>
      <c r="G17" s="598">
        <v>0</v>
      </c>
      <c r="H17" s="598">
        <v>0</v>
      </c>
      <c r="J17" s="1072"/>
      <c r="K17" s="1036"/>
      <c r="L17" s="1036"/>
    </row>
    <row r="18" spans="1:12" x14ac:dyDescent="0.3">
      <c r="A18" s="599" t="s">
        <v>1066</v>
      </c>
      <c r="B18" s="598">
        <v>875.96544115999995</v>
      </c>
      <c r="C18" s="598">
        <v>855.00735989999998</v>
      </c>
      <c r="D18" s="598">
        <v>0</v>
      </c>
      <c r="E18" s="598">
        <v>0</v>
      </c>
      <c r="F18" s="598">
        <v>20.95808126</v>
      </c>
      <c r="G18" s="598">
        <v>0</v>
      </c>
      <c r="H18" s="598">
        <v>0</v>
      </c>
      <c r="J18" s="1072"/>
      <c r="K18" s="1036"/>
      <c r="L18" s="1036"/>
    </row>
    <row r="19" spans="1:12" x14ac:dyDescent="0.3">
      <c r="A19" s="599" t="s">
        <v>1065</v>
      </c>
      <c r="B19" s="598">
        <v>221.63652106000001</v>
      </c>
      <c r="C19" s="598">
        <v>221.63652106000001</v>
      </c>
      <c r="D19" s="598">
        <v>0</v>
      </c>
      <c r="E19" s="598">
        <v>0</v>
      </c>
      <c r="F19" s="598">
        <v>0</v>
      </c>
      <c r="G19" s="598">
        <v>0</v>
      </c>
      <c r="H19" s="598">
        <v>0</v>
      </c>
      <c r="J19" s="1072"/>
      <c r="K19" s="1036"/>
      <c r="L19" s="1036"/>
    </row>
    <row r="20" spans="1:12" x14ac:dyDescent="0.3">
      <c r="A20" s="599" t="s">
        <v>1064</v>
      </c>
      <c r="B20" s="598">
        <v>119.73331552</v>
      </c>
      <c r="C20" s="598">
        <v>119.73331552</v>
      </c>
      <c r="D20" s="598">
        <v>0</v>
      </c>
      <c r="E20" s="598">
        <v>0</v>
      </c>
      <c r="F20" s="598">
        <v>0</v>
      </c>
      <c r="G20" s="598">
        <v>0</v>
      </c>
      <c r="H20" s="598">
        <v>0</v>
      </c>
      <c r="J20" s="1072"/>
      <c r="K20" s="1036"/>
      <c r="L20" s="1036"/>
    </row>
    <row r="21" spans="1:12" x14ac:dyDescent="0.3">
      <c r="A21" s="599" t="s">
        <v>1063</v>
      </c>
      <c r="B21" s="598">
        <v>2989.8596714099999</v>
      </c>
      <c r="C21" s="598">
        <v>937.76697404000004</v>
      </c>
      <c r="D21" s="598">
        <v>0</v>
      </c>
      <c r="E21" s="598">
        <v>0</v>
      </c>
      <c r="F21" s="598">
        <v>2052.0926973699998</v>
      </c>
      <c r="G21" s="598">
        <v>0</v>
      </c>
      <c r="H21" s="598">
        <v>0</v>
      </c>
      <c r="J21" s="1072"/>
      <c r="K21" s="1036"/>
      <c r="L21" s="1036"/>
    </row>
    <row r="22" spans="1:12" x14ac:dyDescent="0.3">
      <c r="A22" s="599" t="s">
        <v>1062</v>
      </c>
      <c r="B22" s="598">
        <v>5890.4048110187505</v>
      </c>
      <c r="C22" s="598">
        <v>5793.3416618187503</v>
      </c>
      <c r="D22" s="598">
        <v>0</v>
      </c>
      <c r="E22" s="598">
        <v>0</v>
      </c>
      <c r="F22" s="598">
        <v>97.063149199999998</v>
      </c>
      <c r="G22" s="598">
        <v>0</v>
      </c>
      <c r="H22" s="598">
        <v>0</v>
      </c>
      <c r="J22" s="1072"/>
      <c r="K22" s="1036"/>
      <c r="L22" s="1036"/>
    </row>
    <row r="23" spans="1:12" x14ac:dyDescent="0.3">
      <c r="A23" s="599" t="s">
        <v>1061</v>
      </c>
      <c r="B23" s="598">
        <v>2558.8035507812501</v>
      </c>
      <c r="C23" s="598">
        <v>2558.8035507812501</v>
      </c>
      <c r="D23" s="598">
        <v>0</v>
      </c>
      <c r="E23" s="598">
        <v>0</v>
      </c>
      <c r="F23" s="598">
        <v>0</v>
      </c>
      <c r="G23" s="598">
        <v>0</v>
      </c>
      <c r="H23" s="598">
        <v>0</v>
      </c>
      <c r="J23" s="1072"/>
      <c r="K23" s="1036"/>
      <c r="L23" s="1036"/>
    </row>
    <row r="24" spans="1:12" x14ac:dyDescent="0.3">
      <c r="A24" s="599" t="s">
        <v>3</v>
      </c>
      <c r="B24" s="598">
        <v>419.16727097999996</v>
      </c>
      <c r="C24" s="598">
        <v>419.16727097999996</v>
      </c>
      <c r="D24" s="598">
        <v>0</v>
      </c>
      <c r="E24" s="598">
        <v>0</v>
      </c>
      <c r="F24" s="598">
        <v>0</v>
      </c>
      <c r="G24" s="598">
        <v>0</v>
      </c>
      <c r="H24" s="598">
        <v>0</v>
      </c>
      <c r="J24" s="1072"/>
      <c r="K24" s="1036"/>
      <c r="L24" s="1036"/>
    </row>
    <row r="25" spans="1:12" ht="15" thickBot="1" x14ac:dyDescent="0.35">
      <c r="B25" s="598"/>
      <c r="C25" s="598"/>
      <c r="D25" s="598"/>
      <c r="E25" s="598"/>
      <c r="F25" s="598"/>
      <c r="G25" s="675"/>
      <c r="H25" s="675"/>
      <c r="J25" s="1072"/>
      <c r="K25" s="1036"/>
      <c r="L25" s="1036"/>
    </row>
    <row r="26" spans="1:12" ht="15" thickBot="1" x14ac:dyDescent="0.35">
      <c r="A26" s="1066" t="s">
        <v>330</v>
      </c>
      <c r="B26" s="601">
        <v>24629.35650093</v>
      </c>
      <c r="C26" s="601">
        <v>20323.206496719999</v>
      </c>
      <c r="D26" s="601">
        <v>0</v>
      </c>
      <c r="E26" s="601">
        <v>5.2857322500000006</v>
      </c>
      <c r="F26" s="601">
        <v>4300.8642719600002</v>
      </c>
      <c r="G26" s="601">
        <v>0</v>
      </c>
      <c r="H26" s="601">
        <v>0</v>
      </c>
      <c r="J26" s="1072"/>
      <c r="K26" s="1036"/>
      <c r="L26" s="1036"/>
    </row>
    <row r="27" spans="1:12" x14ac:dyDescent="0.3">
      <c r="A27" s="599" t="s">
        <v>594</v>
      </c>
      <c r="B27" s="598">
        <v>33721.882846339999</v>
      </c>
      <c r="C27" s="598">
        <v>33721.882846339999</v>
      </c>
      <c r="D27" s="598">
        <v>0</v>
      </c>
      <c r="E27" s="598">
        <v>0</v>
      </c>
      <c r="F27" s="598">
        <v>0</v>
      </c>
      <c r="G27" s="598">
        <v>0</v>
      </c>
      <c r="H27" s="598">
        <v>0</v>
      </c>
      <c r="J27" s="1072"/>
      <c r="K27" s="1036"/>
      <c r="L27" s="1036"/>
    </row>
    <row r="28" spans="1:12" x14ac:dyDescent="0.3">
      <c r="A28" s="599" t="s">
        <v>593</v>
      </c>
      <c r="B28" s="598">
        <v>32.200000010000004</v>
      </c>
      <c r="C28" s="598">
        <v>0</v>
      </c>
      <c r="D28" s="598">
        <v>0</v>
      </c>
      <c r="E28" s="598">
        <v>0</v>
      </c>
      <c r="F28" s="598">
        <v>32.200000010000004</v>
      </c>
      <c r="G28" s="598">
        <v>0</v>
      </c>
      <c r="H28" s="598">
        <v>0</v>
      </c>
      <c r="I28" s="1036"/>
      <c r="J28" s="1072"/>
      <c r="K28" s="1036"/>
      <c r="L28" s="1036"/>
    </row>
    <row r="29" spans="1:12" ht="15" thickBot="1" x14ac:dyDescent="0.35">
      <c r="A29" s="1068" t="s">
        <v>1293</v>
      </c>
      <c r="B29" s="603">
        <v>-1.8788480000004881E-2</v>
      </c>
      <c r="C29" s="603">
        <v>0</v>
      </c>
      <c r="D29" s="603">
        <v>0</v>
      </c>
      <c r="E29" s="603">
        <v>0</v>
      </c>
      <c r="F29" s="603">
        <v>-1.8788480000004881E-2</v>
      </c>
      <c r="G29" s="603">
        <v>0</v>
      </c>
      <c r="H29" s="603">
        <v>0</v>
      </c>
      <c r="J29" s="1072"/>
      <c r="K29" s="1036"/>
      <c r="L29" s="1036"/>
    </row>
    <row r="30" spans="1:12" ht="15" thickBot="1" x14ac:dyDescent="0.35">
      <c r="A30" s="1067" t="s">
        <v>329</v>
      </c>
      <c r="B30" s="597">
        <v>33754.064057869997</v>
      </c>
      <c r="C30" s="597">
        <v>33721.882846339999</v>
      </c>
      <c r="D30" s="597">
        <v>0</v>
      </c>
      <c r="E30" s="597">
        <v>0</v>
      </c>
      <c r="F30" s="597">
        <v>32.181211529999999</v>
      </c>
      <c r="G30" s="597">
        <v>0</v>
      </c>
      <c r="H30" s="597">
        <v>0</v>
      </c>
      <c r="J30" s="1072"/>
      <c r="K30" s="1036"/>
      <c r="L30" s="1036"/>
    </row>
    <row r="31" spans="1:12" ht="15" thickBot="1" x14ac:dyDescent="0.35">
      <c r="A31" s="1066" t="s">
        <v>323</v>
      </c>
      <c r="B31" s="601">
        <v>1.268</v>
      </c>
      <c r="C31" s="601">
        <v>0</v>
      </c>
      <c r="D31" s="601">
        <v>0</v>
      </c>
      <c r="E31" s="601">
        <v>0</v>
      </c>
      <c r="F31" s="601">
        <v>1.268</v>
      </c>
      <c r="G31" s="601">
        <v>0</v>
      </c>
      <c r="H31" s="601">
        <v>0</v>
      </c>
      <c r="J31" s="1072"/>
      <c r="K31" s="1036"/>
      <c r="L31" s="1036"/>
    </row>
    <row r="32" spans="1:12" ht="15" thickBot="1" x14ac:dyDescent="0.35">
      <c r="A32" s="1066" t="s">
        <v>678</v>
      </c>
      <c r="B32" s="601">
        <v>28925.086519689994</v>
      </c>
      <c r="C32" s="601">
        <v>0</v>
      </c>
      <c r="D32" s="601">
        <v>28925.086519689994</v>
      </c>
      <c r="E32" s="601">
        <v>0</v>
      </c>
      <c r="F32" s="601">
        <v>0</v>
      </c>
      <c r="G32" s="601">
        <v>0</v>
      </c>
      <c r="H32" s="601">
        <v>0</v>
      </c>
      <c r="J32" s="1072"/>
      <c r="K32" s="1036"/>
      <c r="L32" s="1036"/>
    </row>
    <row r="33" spans="1:12" ht="15" thickBot="1" x14ac:dyDescent="0.35">
      <c r="A33" s="1067" t="s">
        <v>328</v>
      </c>
      <c r="B33" s="597">
        <v>87309.775078489984</v>
      </c>
      <c r="C33" s="597">
        <v>54045.089343059997</v>
      </c>
      <c r="D33" s="597">
        <v>28925.086519689994</v>
      </c>
      <c r="E33" s="597">
        <v>5.2857322500000006</v>
      </c>
      <c r="F33" s="597">
        <v>4334.3134834900002</v>
      </c>
      <c r="G33" s="597">
        <v>0</v>
      </c>
      <c r="H33" s="597">
        <v>0</v>
      </c>
      <c r="J33" s="1072"/>
      <c r="K33" s="1036"/>
      <c r="L33" s="1036"/>
    </row>
    <row r="34" spans="1:12" ht="15" thickBot="1" x14ac:dyDescent="0.35">
      <c r="A34" s="1066" t="s">
        <v>1292</v>
      </c>
      <c r="B34" s="601">
        <v>58384.688558799986</v>
      </c>
      <c r="C34" s="601">
        <v>54045.089343059997</v>
      </c>
      <c r="D34" s="601">
        <v>0</v>
      </c>
      <c r="E34" s="601">
        <v>5.2857322500000006</v>
      </c>
      <c r="F34" s="601">
        <v>4334.3134834900002</v>
      </c>
      <c r="G34" s="601">
        <v>0</v>
      </c>
      <c r="H34" s="601">
        <v>0</v>
      </c>
      <c r="J34" s="1072"/>
      <c r="K34" s="1036"/>
      <c r="L34" s="1036"/>
    </row>
    <row r="35" spans="1:12" x14ac:dyDescent="0.3">
      <c r="A35" s="1065"/>
      <c r="B35" s="1038"/>
      <c r="C35" s="1038"/>
      <c r="D35" s="1038"/>
      <c r="E35" s="1038"/>
      <c r="F35" s="1038"/>
      <c r="G35" s="1038"/>
      <c r="H35" s="1038"/>
    </row>
    <row r="36" spans="1:12" x14ac:dyDescent="0.3">
      <c r="A36" s="1064"/>
      <c r="B36" s="1038"/>
      <c r="C36" s="1038"/>
      <c r="D36" s="1038"/>
      <c r="E36" s="1038"/>
      <c r="F36" s="1038"/>
      <c r="G36" s="1038"/>
      <c r="H36" s="1038"/>
    </row>
    <row r="37" spans="1:12" x14ac:dyDescent="0.3">
      <c r="A37" s="1064"/>
      <c r="B37" s="1038"/>
      <c r="C37" s="1038"/>
      <c r="D37" s="1038"/>
      <c r="E37" s="1038"/>
      <c r="F37" s="1038"/>
      <c r="G37" s="1038"/>
      <c r="H37" s="1038"/>
    </row>
    <row r="38" spans="1:12" x14ac:dyDescent="0.3">
      <c r="A38" s="1064"/>
      <c r="B38" s="1036"/>
    </row>
    <row r="39" spans="1:12" x14ac:dyDescent="0.3">
      <c r="A39" s="83" t="s">
        <v>1296</v>
      </c>
    </row>
    <row r="40" spans="1:12" x14ac:dyDescent="0.3">
      <c r="B40" s="1036"/>
    </row>
    <row r="41" spans="1:12" ht="21.6" x14ac:dyDescent="0.3">
      <c r="A41" s="1071" t="s">
        <v>137</v>
      </c>
      <c r="B41" s="1070" t="s">
        <v>332</v>
      </c>
      <c r="C41" s="1069" t="s">
        <v>295</v>
      </c>
      <c r="D41" s="1069" t="s">
        <v>294</v>
      </c>
      <c r="E41" s="1069" t="s">
        <v>293</v>
      </c>
      <c r="F41" s="1069" t="s">
        <v>292</v>
      </c>
      <c r="G41" s="1069" t="s">
        <v>291</v>
      </c>
      <c r="H41" s="1069" t="s">
        <v>331</v>
      </c>
    </row>
    <row r="42" spans="1:12" x14ac:dyDescent="0.3">
      <c r="A42" s="599" t="s">
        <v>1078</v>
      </c>
      <c r="B42" s="598">
        <v>2418</v>
      </c>
      <c r="C42" s="598">
        <v>693</v>
      </c>
      <c r="D42" s="598">
        <v>0</v>
      </c>
      <c r="E42" s="598">
        <v>6</v>
      </c>
      <c r="F42" s="598">
        <v>1719</v>
      </c>
      <c r="G42" s="598">
        <v>0</v>
      </c>
      <c r="H42" s="598">
        <v>0</v>
      </c>
      <c r="I42" s="1036"/>
      <c r="J42" s="1036"/>
      <c r="K42" s="1036"/>
    </row>
    <row r="43" spans="1:12" x14ac:dyDescent="0.3">
      <c r="A43" s="599" t="s">
        <v>1295</v>
      </c>
      <c r="B43" s="598">
        <v>2738</v>
      </c>
      <c r="C43" s="598">
        <v>2738</v>
      </c>
      <c r="D43" s="598">
        <v>0</v>
      </c>
      <c r="E43" s="598">
        <v>0</v>
      </c>
      <c r="F43" s="598">
        <v>0</v>
      </c>
      <c r="G43" s="598">
        <v>0</v>
      </c>
      <c r="H43" s="598">
        <v>0</v>
      </c>
      <c r="I43" s="1036"/>
      <c r="J43" s="1036"/>
      <c r="K43" s="1036"/>
    </row>
    <row r="44" spans="1:12" x14ac:dyDescent="0.3">
      <c r="A44" s="599" t="s">
        <v>1294</v>
      </c>
      <c r="B44" s="598">
        <v>1916</v>
      </c>
      <c r="C44" s="598">
        <v>1916</v>
      </c>
      <c r="D44" s="598">
        <v>0</v>
      </c>
      <c r="E44" s="598">
        <v>0</v>
      </c>
      <c r="F44" s="598">
        <v>0</v>
      </c>
      <c r="G44" s="598">
        <v>0</v>
      </c>
      <c r="H44" s="598">
        <v>0</v>
      </c>
      <c r="I44" s="1036"/>
      <c r="J44" s="1036"/>
      <c r="K44" s="1036"/>
    </row>
    <row r="45" spans="1:12" x14ac:dyDescent="0.3">
      <c r="A45" s="599" t="s">
        <v>1077</v>
      </c>
      <c r="B45" s="598">
        <v>10</v>
      </c>
      <c r="C45" s="598">
        <v>10</v>
      </c>
      <c r="D45" s="598">
        <v>0</v>
      </c>
      <c r="E45" s="598">
        <v>0</v>
      </c>
      <c r="F45" s="598">
        <v>0</v>
      </c>
      <c r="G45" s="598">
        <v>0</v>
      </c>
      <c r="H45" s="598">
        <v>0</v>
      </c>
      <c r="I45" s="1036"/>
      <c r="J45" s="1036"/>
      <c r="K45" s="1036"/>
    </row>
    <row r="46" spans="1:12" x14ac:dyDescent="0.3">
      <c r="A46" s="599" t="s">
        <v>1076</v>
      </c>
      <c r="B46" s="598">
        <v>199</v>
      </c>
      <c r="C46" s="598">
        <v>199</v>
      </c>
      <c r="D46" s="598">
        <v>0</v>
      </c>
      <c r="E46" s="598">
        <v>0</v>
      </c>
      <c r="F46" s="598">
        <v>0</v>
      </c>
      <c r="G46" s="598">
        <v>0</v>
      </c>
      <c r="H46" s="598">
        <v>0</v>
      </c>
      <c r="I46" s="1036"/>
      <c r="J46" s="1036"/>
      <c r="K46" s="1036"/>
    </row>
    <row r="47" spans="1:12" x14ac:dyDescent="0.3">
      <c r="A47" s="558" t="s">
        <v>1075</v>
      </c>
      <c r="B47" s="598">
        <v>1</v>
      </c>
      <c r="C47" s="598">
        <v>1</v>
      </c>
      <c r="D47" s="598">
        <v>0</v>
      </c>
      <c r="E47" s="598">
        <v>0</v>
      </c>
      <c r="F47" s="598">
        <v>0</v>
      </c>
      <c r="G47" s="598">
        <v>0</v>
      </c>
      <c r="H47" s="598">
        <v>0</v>
      </c>
      <c r="I47" s="1036"/>
      <c r="J47" s="1036"/>
      <c r="K47" s="1036"/>
    </row>
    <row r="48" spans="1:12" x14ac:dyDescent="0.3">
      <c r="A48" s="558" t="s">
        <v>1074</v>
      </c>
      <c r="B48" s="598">
        <v>650</v>
      </c>
      <c r="C48" s="598">
        <v>650</v>
      </c>
      <c r="D48" s="598">
        <v>0</v>
      </c>
      <c r="E48" s="598">
        <v>0</v>
      </c>
      <c r="F48" s="598">
        <v>0</v>
      </c>
      <c r="G48" s="598">
        <v>0</v>
      </c>
      <c r="H48" s="598">
        <v>0</v>
      </c>
      <c r="I48" s="1036"/>
      <c r="J48" s="1036"/>
      <c r="K48" s="1036"/>
    </row>
    <row r="49" spans="1:11" x14ac:dyDescent="0.3">
      <c r="A49" s="599" t="s">
        <v>1073</v>
      </c>
      <c r="B49" s="598">
        <v>961</v>
      </c>
      <c r="C49" s="598">
        <v>961</v>
      </c>
      <c r="D49" s="598">
        <v>0</v>
      </c>
      <c r="E49" s="598">
        <v>0</v>
      </c>
      <c r="F49" s="598">
        <v>0</v>
      </c>
      <c r="G49" s="598">
        <v>0</v>
      </c>
      <c r="H49" s="598">
        <v>0</v>
      </c>
      <c r="I49" s="1036"/>
      <c r="J49" s="1036"/>
      <c r="K49" s="1036"/>
    </row>
    <row r="50" spans="1:11" x14ac:dyDescent="0.3">
      <c r="A50" s="599" t="s">
        <v>1072</v>
      </c>
      <c r="B50" s="598">
        <v>68</v>
      </c>
      <c r="C50" s="598">
        <v>68</v>
      </c>
      <c r="D50" s="598">
        <v>0</v>
      </c>
      <c r="E50" s="598">
        <v>0</v>
      </c>
      <c r="F50" s="598">
        <v>0</v>
      </c>
      <c r="G50" s="598">
        <v>0</v>
      </c>
      <c r="H50" s="598">
        <v>0</v>
      </c>
      <c r="I50" s="1036"/>
      <c r="J50" s="1036"/>
      <c r="K50" s="1036"/>
    </row>
    <row r="51" spans="1:11" x14ac:dyDescent="0.3">
      <c r="A51" s="599" t="s">
        <v>1071</v>
      </c>
      <c r="B51" s="598">
        <v>557</v>
      </c>
      <c r="C51" s="598">
        <v>557</v>
      </c>
      <c r="D51" s="598">
        <v>0</v>
      </c>
      <c r="E51" s="598">
        <v>0</v>
      </c>
      <c r="F51" s="598">
        <v>0</v>
      </c>
      <c r="G51" s="598">
        <v>0</v>
      </c>
      <c r="H51" s="598">
        <v>0</v>
      </c>
      <c r="I51" s="1036"/>
      <c r="J51" s="1036"/>
      <c r="K51" s="1036"/>
    </row>
    <row r="52" spans="1:11" x14ac:dyDescent="0.3">
      <c r="A52" s="599" t="s">
        <v>1070</v>
      </c>
      <c r="B52" s="598">
        <v>417</v>
      </c>
      <c r="C52" s="598">
        <v>417</v>
      </c>
      <c r="D52" s="598">
        <v>0</v>
      </c>
      <c r="E52" s="598">
        <v>0</v>
      </c>
      <c r="F52" s="598">
        <v>0</v>
      </c>
      <c r="G52" s="598">
        <v>0</v>
      </c>
      <c r="H52" s="598">
        <v>0</v>
      </c>
      <c r="I52" s="1036"/>
      <c r="J52" s="1036"/>
      <c r="K52" s="1036"/>
    </row>
    <row r="53" spans="1:11" x14ac:dyDescent="0.3">
      <c r="A53" s="599" t="s">
        <v>1069</v>
      </c>
      <c r="B53" s="598">
        <v>58</v>
      </c>
      <c r="C53" s="598">
        <v>58</v>
      </c>
      <c r="D53" s="598">
        <v>0</v>
      </c>
      <c r="E53" s="598">
        <v>0</v>
      </c>
      <c r="F53" s="598">
        <v>0</v>
      </c>
      <c r="G53" s="598">
        <v>0</v>
      </c>
      <c r="H53" s="598">
        <v>0</v>
      </c>
      <c r="I53" s="1036"/>
      <c r="J53" s="1036"/>
      <c r="K53" s="1036"/>
    </row>
    <row r="54" spans="1:11" x14ac:dyDescent="0.3">
      <c r="A54" s="599" t="s">
        <v>1068</v>
      </c>
      <c r="B54" s="598">
        <v>89</v>
      </c>
      <c r="C54" s="598">
        <v>89</v>
      </c>
      <c r="D54" s="598">
        <v>0</v>
      </c>
      <c r="E54" s="598">
        <v>0</v>
      </c>
      <c r="F54" s="598">
        <v>0</v>
      </c>
      <c r="G54" s="598">
        <v>0</v>
      </c>
      <c r="H54" s="598">
        <v>0</v>
      </c>
      <c r="I54" s="1036"/>
      <c r="J54" s="1036"/>
      <c r="K54" s="1036"/>
    </row>
    <row r="55" spans="1:11" x14ac:dyDescent="0.3">
      <c r="A55" s="599" t="s">
        <v>1067</v>
      </c>
      <c r="B55" s="598">
        <v>1236</v>
      </c>
      <c r="C55" s="598">
        <v>1189</v>
      </c>
      <c r="D55" s="598">
        <v>0</v>
      </c>
      <c r="E55" s="598">
        <v>0</v>
      </c>
      <c r="F55" s="598">
        <v>47</v>
      </c>
      <c r="G55" s="598">
        <v>0</v>
      </c>
      <c r="H55" s="598">
        <v>0</v>
      </c>
      <c r="I55" s="1036"/>
      <c r="J55" s="1036"/>
      <c r="K55" s="1036"/>
    </row>
    <row r="56" spans="1:11" x14ac:dyDescent="0.3">
      <c r="A56" s="599" t="s">
        <v>1066</v>
      </c>
      <c r="B56" s="598">
        <v>851</v>
      </c>
      <c r="C56" s="598">
        <v>829</v>
      </c>
      <c r="D56" s="598">
        <v>0</v>
      </c>
      <c r="E56" s="598">
        <v>0</v>
      </c>
      <c r="F56" s="598">
        <v>22</v>
      </c>
      <c r="G56" s="598">
        <v>0</v>
      </c>
      <c r="H56" s="598">
        <v>0</v>
      </c>
      <c r="I56" s="1036"/>
      <c r="J56" s="1036"/>
      <c r="K56" s="1036"/>
    </row>
    <row r="57" spans="1:11" x14ac:dyDescent="0.3">
      <c r="A57" s="599" t="s">
        <v>1065</v>
      </c>
      <c r="B57" s="598">
        <v>225</v>
      </c>
      <c r="C57" s="598">
        <v>225</v>
      </c>
      <c r="D57" s="598">
        <v>0</v>
      </c>
      <c r="E57" s="598">
        <v>0</v>
      </c>
      <c r="F57" s="598">
        <v>0</v>
      </c>
      <c r="G57" s="598">
        <v>0</v>
      </c>
      <c r="H57" s="598">
        <v>0</v>
      </c>
      <c r="I57" s="1036"/>
      <c r="J57" s="1036"/>
      <c r="K57" s="1036"/>
    </row>
    <row r="58" spans="1:11" x14ac:dyDescent="0.3">
      <c r="A58" s="599" t="s">
        <v>1064</v>
      </c>
      <c r="B58" s="598">
        <v>121</v>
      </c>
      <c r="C58" s="598">
        <v>121</v>
      </c>
      <c r="D58" s="598">
        <v>0</v>
      </c>
      <c r="E58" s="598">
        <v>0</v>
      </c>
      <c r="F58" s="598">
        <v>0</v>
      </c>
      <c r="G58" s="598">
        <v>0</v>
      </c>
      <c r="H58" s="598">
        <v>0</v>
      </c>
      <c r="I58" s="1036"/>
      <c r="J58" s="1036"/>
      <c r="K58" s="1036"/>
    </row>
    <row r="59" spans="1:11" x14ac:dyDescent="0.3">
      <c r="A59" s="599" t="s">
        <v>1063</v>
      </c>
      <c r="B59" s="598">
        <v>3054</v>
      </c>
      <c r="C59" s="598">
        <v>941</v>
      </c>
      <c r="D59" s="598">
        <v>0</v>
      </c>
      <c r="E59" s="598">
        <v>0</v>
      </c>
      <c r="F59" s="598">
        <v>2113</v>
      </c>
      <c r="G59" s="598">
        <v>0</v>
      </c>
      <c r="H59" s="598">
        <v>0</v>
      </c>
      <c r="I59" s="1036"/>
      <c r="J59" s="1036"/>
      <c r="K59" s="1036"/>
    </row>
    <row r="60" spans="1:11" x14ac:dyDescent="0.3">
      <c r="A60" s="599" t="s">
        <v>1062</v>
      </c>
      <c r="B60" s="598">
        <v>5815</v>
      </c>
      <c r="C60" s="598">
        <v>5727</v>
      </c>
      <c r="D60" s="598">
        <v>0</v>
      </c>
      <c r="E60" s="598">
        <v>0</v>
      </c>
      <c r="F60" s="598">
        <v>89</v>
      </c>
      <c r="G60" s="598">
        <v>0</v>
      </c>
      <c r="H60" s="598">
        <v>0</v>
      </c>
      <c r="I60" s="1036"/>
      <c r="J60" s="1036"/>
      <c r="K60" s="1036"/>
    </row>
    <row r="61" spans="1:11" x14ac:dyDescent="0.3">
      <c r="A61" s="599" t="s">
        <v>1061</v>
      </c>
      <c r="B61" s="598">
        <v>2554</v>
      </c>
      <c r="C61" s="598">
        <v>2554</v>
      </c>
      <c r="D61" s="598">
        <v>0</v>
      </c>
      <c r="E61" s="598">
        <v>0</v>
      </c>
      <c r="F61" s="598">
        <v>0</v>
      </c>
      <c r="G61" s="598">
        <v>0</v>
      </c>
      <c r="H61" s="598">
        <v>0</v>
      </c>
      <c r="I61" s="1036"/>
      <c r="J61" s="1036"/>
      <c r="K61" s="1036"/>
    </row>
    <row r="62" spans="1:11" x14ac:dyDescent="0.3">
      <c r="A62" s="599" t="s">
        <v>3</v>
      </c>
      <c r="B62" s="598">
        <v>1051</v>
      </c>
      <c r="C62" s="598">
        <v>981</v>
      </c>
      <c r="D62" s="598">
        <v>0</v>
      </c>
      <c r="E62" s="598">
        <v>0</v>
      </c>
      <c r="F62" s="598">
        <v>70</v>
      </c>
      <c r="G62" s="598">
        <v>0</v>
      </c>
      <c r="H62" s="598">
        <v>0</v>
      </c>
      <c r="I62" s="1036"/>
      <c r="J62" s="1036"/>
      <c r="K62" s="1036"/>
    </row>
    <row r="63" spans="1:11" ht="15" thickBot="1" x14ac:dyDescent="0.35">
      <c r="B63" s="598"/>
      <c r="C63" s="598"/>
      <c r="D63" s="598"/>
      <c r="E63" s="598"/>
      <c r="F63" s="598"/>
      <c r="G63" s="675"/>
      <c r="H63" s="675"/>
      <c r="I63" s="1036"/>
      <c r="J63" s="1036"/>
      <c r="K63" s="1036"/>
    </row>
    <row r="64" spans="1:11" ht="15" thickBot="1" x14ac:dyDescent="0.35">
      <c r="A64" s="1066" t="s">
        <v>330</v>
      </c>
      <c r="B64" s="601">
        <v>24986</v>
      </c>
      <c r="C64" s="601">
        <v>20920</v>
      </c>
      <c r="D64" s="601">
        <v>0</v>
      </c>
      <c r="E64" s="601">
        <v>6</v>
      </c>
      <c r="F64" s="601">
        <v>4060</v>
      </c>
      <c r="G64" s="601">
        <v>0</v>
      </c>
      <c r="H64" s="601">
        <v>0</v>
      </c>
      <c r="I64" s="1036"/>
      <c r="J64" s="1036"/>
      <c r="K64" s="1036"/>
    </row>
    <row r="65" spans="1:11" x14ac:dyDescent="0.3">
      <c r="A65" s="599" t="s">
        <v>594</v>
      </c>
      <c r="B65" s="598">
        <v>33395</v>
      </c>
      <c r="C65" s="598">
        <v>33395</v>
      </c>
      <c r="D65" s="598">
        <v>0</v>
      </c>
      <c r="E65" s="598">
        <v>0</v>
      </c>
      <c r="F65" s="598">
        <v>0</v>
      </c>
      <c r="G65" s="598">
        <v>0</v>
      </c>
      <c r="H65" s="598">
        <v>0</v>
      </c>
      <c r="I65" s="1036"/>
      <c r="J65" s="1036"/>
      <c r="K65" s="1036"/>
    </row>
    <row r="66" spans="1:11" x14ac:dyDescent="0.3">
      <c r="A66" s="599" t="s">
        <v>593</v>
      </c>
      <c r="B66" s="598">
        <v>244</v>
      </c>
      <c r="C66" s="598">
        <v>0</v>
      </c>
      <c r="D66" s="598">
        <v>0</v>
      </c>
      <c r="E66" s="598">
        <v>0</v>
      </c>
      <c r="F66" s="598">
        <v>244</v>
      </c>
      <c r="G66" s="598">
        <v>0</v>
      </c>
      <c r="H66" s="598">
        <v>0</v>
      </c>
      <c r="I66" s="1036"/>
      <c r="J66" s="1036"/>
      <c r="K66" s="1036"/>
    </row>
    <row r="67" spans="1:11" ht="15" thickBot="1" x14ac:dyDescent="0.35">
      <c r="A67" s="1068" t="s">
        <v>1293</v>
      </c>
      <c r="B67" s="603">
        <v>0</v>
      </c>
      <c r="C67" s="603">
        <v>0</v>
      </c>
      <c r="D67" s="603">
        <v>0</v>
      </c>
      <c r="E67" s="603">
        <v>0</v>
      </c>
      <c r="F67" s="603">
        <v>0</v>
      </c>
      <c r="G67" s="603">
        <v>0</v>
      </c>
      <c r="H67" s="603">
        <v>0</v>
      </c>
      <c r="I67" s="1036"/>
      <c r="J67" s="1036"/>
      <c r="K67" s="1036"/>
    </row>
    <row r="68" spans="1:11" ht="15" thickBot="1" x14ac:dyDescent="0.35">
      <c r="A68" s="1067" t="s">
        <v>329</v>
      </c>
      <c r="B68" s="597">
        <v>33639</v>
      </c>
      <c r="C68" s="597">
        <v>33395</v>
      </c>
      <c r="D68" s="597">
        <v>0</v>
      </c>
      <c r="E68" s="597">
        <v>0</v>
      </c>
      <c r="F68" s="597">
        <v>244</v>
      </c>
      <c r="G68" s="597">
        <v>0</v>
      </c>
      <c r="H68" s="597">
        <v>0</v>
      </c>
      <c r="I68" s="1036"/>
      <c r="J68" s="1036"/>
      <c r="K68" s="1036"/>
    </row>
    <row r="69" spans="1:11" ht="15" thickBot="1" x14ac:dyDescent="0.35">
      <c r="A69" s="1066" t="s">
        <v>323</v>
      </c>
      <c r="B69" s="601">
        <v>0</v>
      </c>
      <c r="C69" s="601">
        <v>0</v>
      </c>
      <c r="D69" s="601">
        <v>0</v>
      </c>
      <c r="E69" s="601">
        <v>0</v>
      </c>
      <c r="F69" s="601">
        <v>0</v>
      </c>
      <c r="G69" s="601">
        <v>0</v>
      </c>
      <c r="H69" s="601">
        <v>0</v>
      </c>
      <c r="I69" s="1036"/>
      <c r="J69" s="1036"/>
      <c r="K69" s="1036"/>
    </row>
    <row r="70" spans="1:11" ht="15" thickBot="1" x14ac:dyDescent="0.35">
      <c r="A70" s="1066" t="s">
        <v>678</v>
      </c>
      <c r="B70" s="601">
        <v>18889</v>
      </c>
      <c r="C70" s="601">
        <v>0</v>
      </c>
      <c r="D70" s="601">
        <v>18889</v>
      </c>
      <c r="E70" s="601">
        <v>0</v>
      </c>
      <c r="F70" s="601">
        <v>0</v>
      </c>
      <c r="G70" s="601">
        <v>0</v>
      </c>
      <c r="H70" s="601">
        <v>0</v>
      </c>
      <c r="I70" s="1036"/>
      <c r="J70" s="1036"/>
      <c r="K70" s="1036"/>
    </row>
    <row r="71" spans="1:11" ht="15" thickBot="1" x14ac:dyDescent="0.35">
      <c r="A71" s="1067" t="s">
        <v>328</v>
      </c>
      <c r="B71" s="597">
        <v>77514</v>
      </c>
      <c r="C71" s="597">
        <v>54315</v>
      </c>
      <c r="D71" s="597">
        <v>18889</v>
      </c>
      <c r="E71" s="597">
        <v>6</v>
      </c>
      <c r="F71" s="597">
        <v>4303</v>
      </c>
      <c r="G71" s="597">
        <v>0</v>
      </c>
      <c r="H71" s="597">
        <v>0</v>
      </c>
      <c r="I71" s="1036"/>
      <c r="J71" s="1036"/>
      <c r="K71" s="1036"/>
    </row>
    <row r="72" spans="1:11" ht="15" thickBot="1" x14ac:dyDescent="0.35">
      <c r="A72" s="1066" t="s">
        <v>1292</v>
      </c>
      <c r="B72" s="601">
        <v>58625</v>
      </c>
      <c r="C72" s="601">
        <v>54315</v>
      </c>
      <c r="D72" s="601">
        <v>0</v>
      </c>
      <c r="E72" s="601">
        <v>6</v>
      </c>
      <c r="F72" s="601">
        <v>4303</v>
      </c>
      <c r="G72" s="601">
        <v>0</v>
      </c>
      <c r="H72" s="601">
        <v>0</v>
      </c>
      <c r="I72" s="1036"/>
      <c r="J72" s="1036"/>
      <c r="K72" s="1036"/>
    </row>
    <row r="73" spans="1:11" x14ac:dyDescent="0.3">
      <c r="A73" s="1065"/>
      <c r="B73" s="1038"/>
      <c r="C73" s="1038"/>
      <c r="D73" s="1038"/>
      <c r="E73" s="1038"/>
      <c r="F73" s="1038"/>
    </row>
    <row r="74" spans="1:11" x14ac:dyDescent="0.3">
      <c r="A74" s="1064"/>
      <c r="B74" s="1038"/>
      <c r="C74" s="1038"/>
      <c r="D74" s="1038"/>
      <c r="E74" s="1038"/>
      <c r="F74" s="1038"/>
    </row>
  </sheetData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D0612-EDF0-40F9-9AE6-AACAB8B01EDF}">
  <sheetPr codeName="Sheet30"/>
  <dimension ref="A1:U115"/>
  <sheetViews>
    <sheetView view="pageLayout" topLeftCell="A124" zoomScaleNormal="100" zoomScaleSheetLayoutView="85" workbookViewId="0">
      <selection activeCell="C119" sqref="C119"/>
    </sheetView>
  </sheetViews>
  <sheetFormatPr defaultColWidth="9.109375" defaultRowHeight="14.4" x14ac:dyDescent="0.3"/>
  <cols>
    <col min="1" max="1" width="47.33203125" style="559" customWidth="1"/>
    <col min="2" max="2" width="10" style="559" customWidth="1"/>
    <col min="3" max="3" width="9.33203125" style="559" customWidth="1"/>
    <col min="4" max="8" width="10" style="559" customWidth="1"/>
    <col min="10" max="10" width="6.44140625" customWidth="1"/>
  </cols>
  <sheetData>
    <row r="1" spans="1:18" x14ac:dyDescent="0.3">
      <c r="A1" s="587" t="s">
        <v>1337</v>
      </c>
      <c r="B1" s="587"/>
      <c r="C1" s="587"/>
      <c r="D1" s="563"/>
      <c r="E1" s="563"/>
      <c r="F1" s="674"/>
      <c r="G1" s="1081"/>
      <c r="H1" s="563"/>
    </row>
    <row r="2" spans="1:18" ht="13.5" customHeight="1" x14ac:dyDescent="0.3">
      <c r="A2" s="604"/>
      <c r="B2" s="1080"/>
      <c r="C2" s="1079"/>
      <c r="D2" s="1079"/>
      <c r="E2" s="1079"/>
      <c r="F2" s="1079"/>
      <c r="G2" s="1079"/>
      <c r="H2" s="1079"/>
    </row>
    <row r="3" spans="1:18" ht="39" customHeight="1" thickBot="1" x14ac:dyDescent="0.35">
      <c r="A3" s="600" t="s">
        <v>137</v>
      </c>
      <c r="B3" s="591" t="s">
        <v>288</v>
      </c>
      <c r="C3" s="591" t="s">
        <v>295</v>
      </c>
      <c r="D3" s="591" t="s">
        <v>294</v>
      </c>
      <c r="E3" s="591" t="s">
        <v>293</v>
      </c>
      <c r="F3" s="591" t="s">
        <v>292</v>
      </c>
      <c r="G3" s="591" t="s">
        <v>291</v>
      </c>
      <c r="H3" s="695" t="s">
        <v>331</v>
      </c>
    </row>
    <row r="4" spans="1:18" ht="13.5" customHeight="1" x14ac:dyDescent="0.3">
      <c r="A4" s="1077" t="s">
        <v>1078</v>
      </c>
      <c r="B4" s="1076">
        <v>16226.84331973</v>
      </c>
      <c r="C4" s="1076">
        <v>2892.5266562399997</v>
      </c>
      <c r="D4" s="1076">
        <v>2602.0273699599998</v>
      </c>
      <c r="E4" s="1076">
        <v>2107.1563380499997</v>
      </c>
      <c r="F4" s="1076">
        <v>7937.9955261100013</v>
      </c>
      <c r="G4" s="1076">
        <v>11.05705609</v>
      </c>
      <c r="H4" s="1076">
        <v>676.08037328000012</v>
      </c>
      <c r="I4" s="196"/>
      <c r="J4" s="510"/>
      <c r="K4" s="1083"/>
      <c r="L4" s="1083"/>
      <c r="M4" s="1083"/>
      <c r="N4" s="1083"/>
      <c r="O4" s="1083"/>
      <c r="P4" s="1083"/>
      <c r="Q4" s="1083"/>
      <c r="R4" s="1083"/>
    </row>
    <row r="5" spans="1:18" ht="13.5" customHeight="1" x14ac:dyDescent="0.3">
      <c r="A5" s="1077" t="s">
        <v>1335</v>
      </c>
      <c r="B5" s="1076">
        <v>7278.8632158</v>
      </c>
      <c r="C5" s="1076">
        <v>5673.93791857</v>
      </c>
      <c r="D5" s="1076">
        <v>297.12115392999999</v>
      </c>
      <c r="E5" s="1076">
        <v>1143.76008426</v>
      </c>
      <c r="F5" s="1076">
        <v>156.60717209999999</v>
      </c>
      <c r="G5" s="1076">
        <v>0</v>
      </c>
      <c r="H5" s="1076">
        <v>7.4368869399999999</v>
      </c>
      <c r="I5" s="196"/>
      <c r="J5" s="510"/>
      <c r="K5" s="1083"/>
      <c r="L5" s="1083"/>
      <c r="M5" s="1083"/>
      <c r="N5" s="1083"/>
      <c r="O5" s="1083"/>
      <c r="P5" s="1083"/>
      <c r="Q5" s="1083"/>
      <c r="R5" s="1083"/>
    </row>
    <row r="6" spans="1:18" ht="13.5" customHeight="1" x14ac:dyDescent="0.3">
      <c r="A6" s="586" t="s">
        <v>1334</v>
      </c>
      <c r="B6" s="585">
        <v>3646.9771391200002</v>
      </c>
      <c r="C6" s="585">
        <v>3366.93947398</v>
      </c>
      <c r="D6" s="585">
        <v>175.95248691999998</v>
      </c>
      <c r="E6" s="585">
        <v>18.012210709999998</v>
      </c>
      <c r="F6" s="585">
        <v>78.636080570000004</v>
      </c>
      <c r="G6" s="585">
        <v>0</v>
      </c>
      <c r="H6" s="585">
        <v>7.4368869399999999</v>
      </c>
      <c r="I6" s="196"/>
      <c r="J6" s="510"/>
      <c r="K6" s="1083"/>
      <c r="L6" s="1083"/>
      <c r="M6" s="1083"/>
      <c r="N6" s="1083"/>
      <c r="O6" s="1083"/>
      <c r="P6" s="1083"/>
      <c r="Q6" s="1083"/>
      <c r="R6" s="1083"/>
    </row>
    <row r="7" spans="1:18" ht="13.5" customHeight="1" x14ac:dyDescent="0.3">
      <c r="A7" s="586" t="s">
        <v>1333</v>
      </c>
      <c r="B7" s="585">
        <v>2460.7290909900003</v>
      </c>
      <c r="C7" s="585">
        <v>2264.3066121500001</v>
      </c>
      <c r="D7" s="585">
        <v>112.63103484999999</v>
      </c>
      <c r="E7" s="585">
        <v>7.1007467699999998</v>
      </c>
      <c r="F7" s="585">
        <v>76.690697220000004</v>
      </c>
      <c r="G7" s="585">
        <v>0</v>
      </c>
      <c r="H7" s="585">
        <v>0</v>
      </c>
      <c r="I7" s="196"/>
      <c r="J7" s="510"/>
      <c r="K7" s="1083"/>
      <c r="L7" s="1083"/>
      <c r="M7" s="1083"/>
      <c r="N7" s="1083"/>
      <c r="O7" s="1083"/>
      <c r="P7" s="1083"/>
      <c r="Q7" s="1083"/>
      <c r="R7" s="1083"/>
    </row>
    <row r="8" spans="1:18" ht="13.5" customHeight="1" x14ac:dyDescent="0.3">
      <c r="A8" s="599" t="s">
        <v>1332</v>
      </c>
      <c r="B8" s="585">
        <v>1171.1569856900001</v>
      </c>
      <c r="C8" s="585">
        <v>42.691832439999999</v>
      </c>
      <c r="D8" s="585">
        <v>8.5376321599999994</v>
      </c>
      <c r="E8" s="585">
        <v>1118.64712678</v>
      </c>
      <c r="F8" s="585">
        <v>1.2803943099999999</v>
      </c>
      <c r="G8" s="585">
        <v>0</v>
      </c>
      <c r="H8" s="585">
        <v>0</v>
      </c>
      <c r="I8" s="196"/>
      <c r="J8" s="510"/>
      <c r="K8" s="1083"/>
      <c r="L8" s="1083"/>
      <c r="M8" s="1083"/>
      <c r="N8" s="1083"/>
      <c r="O8" s="1083"/>
      <c r="P8" s="1083"/>
      <c r="Q8" s="1083"/>
      <c r="R8" s="1083"/>
    </row>
    <row r="9" spans="1:18" ht="13.5" customHeight="1" x14ac:dyDescent="0.3">
      <c r="A9" s="1078" t="s">
        <v>1331</v>
      </c>
      <c r="B9" s="1076">
        <v>4030.6103037500002</v>
      </c>
      <c r="C9" s="1076">
        <v>511.92890980000004</v>
      </c>
      <c r="D9" s="1076">
        <v>1019.2126749500001</v>
      </c>
      <c r="E9" s="1076">
        <v>1120.3898337099999</v>
      </c>
      <c r="F9" s="1076">
        <v>975.29295738999997</v>
      </c>
      <c r="G9" s="1076">
        <v>-1.186E-5</v>
      </c>
      <c r="H9" s="1076">
        <v>403.78593975999996</v>
      </c>
      <c r="I9" s="196"/>
      <c r="J9" s="510"/>
      <c r="K9" s="1083"/>
      <c r="L9" s="1083"/>
      <c r="M9" s="1083"/>
      <c r="N9" s="1083"/>
      <c r="O9" s="1083"/>
      <c r="P9" s="1083"/>
      <c r="Q9" s="1083"/>
      <c r="R9" s="1083"/>
    </row>
    <row r="10" spans="1:18" ht="13.5" customHeight="1" x14ac:dyDescent="0.3">
      <c r="A10" s="586" t="s">
        <v>1330</v>
      </c>
      <c r="B10" s="585">
        <v>1779.0868758300001</v>
      </c>
      <c r="C10" s="585">
        <v>262.82478064000003</v>
      </c>
      <c r="D10" s="585">
        <v>740.85751850999998</v>
      </c>
      <c r="E10" s="585">
        <v>82.889593470000008</v>
      </c>
      <c r="F10" s="585">
        <v>571.53678559000002</v>
      </c>
      <c r="G10" s="585">
        <v>0</v>
      </c>
      <c r="H10" s="585">
        <v>120.97819762</v>
      </c>
      <c r="I10" s="196"/>
      <c r="J10" s="510"/>
      <c r="K10" s="1083"/>
      <c r="L10" s="1083"/>
      <c r="M10" s="1083"/>
      <c r="N10" s="1083"/>
      <c r="O10" s="1083"/>
      <c r="P10" s="1083"/>
      <c r="Q10" s="1083"/>
      <c r="R10" s="1083"/>
    </row>
    <row r="11" spans="1:18" ht="13.5" customHeight="1" x14ac:dyDescent="0.3">
      <c r="A11" s="586" t="s">
        <v>1329</v>
      </c>
      <c r="B11" s="585">
        <v>318.40051359000006</v>
      </c>
      <c r="C11" s="585">
        <v>13.92614824</v>
      </c>
      <c r="D11" s="585">
        <v>131.15895637</v>
      </c>
      <c r="E11" s="585">
        <v>47.736728840000005</v>
      </c>
      <c r="F11" s="585">
        <v>125.57869199999999</v>
      </c>
      <c r="G11" s="585">
        <v>-1.186E-5</v>
      </c>
      <c r="H11" s="585">
        <v>0</v>
      </c>
      <c r="I11" s="196"/>
      <c r="J11" s="510"/>
      <c r="K11" s="1083"/>
      <c r="L11" s="1083"/>
      <c r="M11" s="1083"/>
      <c r="N11" s="1083"/>
      <c r="O11" s="1083"/>
      <c r="P11" s="1083"/>
      <c r="Q11" s="1083"/>
      <c r="R11" s="1083"/>
    </row>
    <row r="12" spans="1:18" ht="13.5" customHeight="1" x14ac:dyDescent="0.3">
      <c r="A12" s="559" t="s">
        <v>1328</v>
      </c>
      <c r="B12" s="585">
        <v>1933.1229143299997</v>
      </c>
      <c r="C12" s="585">
        <v>235.17798092000001</v>
      </c>
      <c r="D12" s="585">
        <v>147.19620007</v>
      </c>
      <c r="E12" s="585">
        <v>989.76351139999997</v>
      </c>
      <c r="F12" s="585">
        <v>278.17747979999996</v>
      </c>
      <c r="G12" s="585">
        <v>0</v>
      </c>
      <c r="H12" s="585">
        <v>282.80774213999996</v>
      </c>
      <c r="I12" s="196"/>
      <c r="J12" s="510"/>
      <c r="K12" s="1083"/>
      <c r="L12" s="1083"/>
      <c r="M12" s="1083"/>
      <c r="N12" s="1083"/>
      <c r="O12" s="1083"/>
      <c r="P12" s="1083"/>
      <c r="Q12" s="1083"/>
      <c r="R12" s="1083"/>
    </row>
    <row r="13" spans="1:18" ht="13.5" customHeight="1" x14ac:dyDescent="0.3">
      <c r="A13" s="683" t="s">
        <v>1327</v>
      </c>
      <c r="B13" s="1076">
        <v>3519.8912431100002</v>
      </c>
      <c r="C13" s="1076">
        <v>1718.3769686100002</v>
      </c>
      <c r="D13" s="1076">
        <v>716.56828337000002</v>
      </c>
      <c r="E13" s="1076">
        <v>378.15806235000002</v>
      </c>
      <c r="F13" s="1076">
        <v>578.08858070000008</v>
      </c>
      <c r="G13" s="1076">
        <v>1.0364484999999999</v>
      </c>
      <c r="H13" s="1076">
        <v>127.66289958</v>
      </c>
      <c r="I13" s="196"/>
      <c r="J13" s="510"/>
      <c r="K13" s="1083"/>
      <c r="L13" s="1083"/>
      <c r="M13" s="1083"/>
      <c r="N13" s="1083"/>
      <c r="O13" s="1083"/>
      <c r="P13" s="1083"/>
      <c r="Q13" s="1083"/>
      <c r="R13" s="1083"/>
    </row>
    <row r="14" spans="1:18" ht="13.5" customHeight="1" x14ac:dyDescent="0.3">
      <c r="A14" s="586" t="s">
        <v>1326</v>
      </c>
      <c r="B14" s="585">
        <v>1101.1297412800002</v>
      </c>
      <c r="C14" s="585">
        <v>321.58690770999999</v>
      </c>
      <c r="D14" s="585">
        <v>262.22070052000004</v>
      </c>
      <c r="E14" s="585">
        <v>226.02779404999998</v>
      </c>
      <c r="F14" s="585">
        <v>257.07287954999998</v>
      </c>
      <c r="G14" s="585">
        <v>1.0364547099999999</v>
      </c>
      <c r="H14" s="585">
        <v>33.185004740000004</v>
      </c>
      <c r="I14" s="196"/>
      <c r="J14" s="510"/>
      <c r="K14" s="1083"/>
      <c r="L14" s="1083"/>
      <c r="M14" s="1083"/>
      <c r="N14" s="1083"/>
      <c r="O14" s="1083"/>
      <c r="P14" s="1083"/>
      <c r="Q14" s="1083"/>
      <c r="R14" s="1083"/>
    </row>
    <row r="15" spans="1:18" ht="13.5" customHeight="1" x14ac:dyDescent="0.3">
      <c r="A15" s="586" t="s">
        <v>1325</v>
      </c>
      <c r="B15" s="585">
        <v>396.39673544999999</v>
      </c>
      <c r="C15" s="585">
        <v>186.09447850000001</v>
      </c>
      <c r="D15" s="585">
        <v>63.872217389999996</v>
      </c>
      <c r="E15" s="585">
        <v>88.63555307</v>
      </c>
      <c r="F15" s="585">
        <v>23.988627479999998</v>
      </c>
      <c r="G15" s="585">
        <v>0</v>
      </c>
      <c r="H15" s="585">
        <v>33.805859009999999</v>
      </c>
      <c r="I15" s="196"/>
      <c r="J15" s="510"/>
      <c r="K15" s="1083"/>
      <c r="L15" s="1083"/>
      <c r="M15" s="1083"/>
      <c r="N15" s="1083"/>
      <c r="O15" s="1083"/>
      <c r="P15" s="1083"/>
      <c r="Q15" s="1083"/>
      <c r="R15" s="1083"/>
    </row>
    <row r="16" spans="1:18" ht="13.5" customHeight="1" x14ac:dyDescent="0.3">
      <c r="A16" s="586" t="s">
        <v>1324</v>
      </c>
      <c r="B16" s="585">
        <v>2022.3647663799998</v>
      </c>
      <c r="C16" s="585">
        <v>1210.6955823999999</v>
      </c>
      <c r="D16" s="585">
        <v>390.47536545999998</v>
      </c>
      <c r="E16" s="585">
        <v>63.494715230000004</v>
      </c>
      <c r="F16" s="585">
        <v>297.02707366999999</v>
      </c>
      <c r="G16" s="585">
        <v>-6.2099999999999998E-6</v>
      </c>
      <c r="H16" s="585">
        <v>60.672035829999999</v>
      </c>
      <c r="I16" s="196"/>
      <c r="J16" s="510"/>
      <c r="K16" s="1083"/>
      <c r="L16" s="1083"/>
      <c r="M16" s="1083"/>
      <c r="N16" s="1083"/>
      <c r="O16" s="1083"/>
      <c r="P16" s="1083"/>
      <c r="Q16" s="1083"/>
      <c r="R16" s="1083"/>
    </row>
    <row r="17" spans="1:18" ht="13.5" customHeight="1" x14ac:dyDescent="0.3">
      <c r="A17" s="1077" t="s">
        <v>1323</v>
      </c>
      <c r="B17" s="1076">
        <v>9130.9169672899989</v>
      </c>
      <c r="C17" s="1076">
        <v>2425.53508341</v>
      </c>
      <c r="D17" s="1076">
        <v>2273.0980400399999</v>
      </c>
      <c r="E17" s="1076">
        <v>1015.58287379</v>
      </c>
      <c r="F17" s="1076">
        <v>3217.9441555099997</v>
      </c>
      <c r="G17" s="1076">
        <v>0.18330482000000001</v>
      </c>
      <c r="H17" s="1076">
        <v>198.57350972</v>
      </c>
      <c r="I17" s="196"/>
      <c r="J17" s="510"/>
      <c r="K17" s="1083"/>
      <c r="L17" s="1083"/>
      <c r="M17" s="1083"/>
      <c r="N17" s="1083"/>
      <c r="O17" s="1083"/>
      <c r="P17" s="1083"/>
      <c r="Q17" s="1083"/>
      <c r="R17" s="1083"/>
    </row>
    <row r="18" spans="1:18" ht="13.5" customHeight="1" x14ac:dyDescent="0.3">
      <c r="A18" s="586" t="s">
        <v>1322</v>
      </c>
      <c r="B18" s="585">
        <v>1673.6532428699998</v>
      </c>
      <c r="C18" s="585">
        <v>198.32719761999999</v>
      </c>
      <c r="D18" s="585">
        <v>349.54658362999999</v>
      </c>
      <c r="E18" s="585">
        <v>74.475510839999998</v>
      </c>
      <c r="F18" s="585">
        <v>871.91828017</v>
      </c>
      <c r="G18" s="585">
        <v>0.18330557</v>
      </c>
      <c r="H18" s="585">
        <v>179.20236504000002</v>
      </c>
      <c r="I18" s="196"/>
      <c r="J18" s="510"/>
      <c r="K18" s="1083"/>
      <c r="L18" s="1083"/>
      <c r="M18" s="1083"/>
      <c r="N18" s="1083"/>
      <c r="O18" s="1083"/>
      <c r="P18" s="1083"/>
      <c r="Q18" s="1083"/>
      <c r="R18" s="1083"/>
    </row>
    <row r="19" spans="1:18" ht="13.5" customHeight="1" x14ac:dyDescent="0.3">
      <c r="A19" s="559" t="s">
        <v>1321</v>
      </c>
      <c r="B19" s="585">
        <v>1440.8119194499998</v>
      </c>
      <c r="C19" s="585">
        <v>528.7856150099999</v>
      </c>
      <c r="D19" s="585">
        <v>363.66094959999998</v>
      </c>
      <c r="E19" s="585">
        <v>89.094858029999997</v>
      </c>
      <c r="F19" s="585">
        <v>458.56298096999996</v>
      </c>
      <c r="G19" s="585">
        <v>0</v>
      </c>
      <c r="H19" s="585">
        <v>0.70751584000000001</v>
      </c>
      <c r="I19" s="196"/>
      <c r="J19" s="510"/>
      <c r="K19" s="1083"/>
      <c r="L19" s="1083"/>
      <c r="M19" s="1083"/>
      <c r="N19" s="1083"/>
      <c r="O19" s="1083"/>
      <c r="P19" s="1083"/>
      <c r="Q19" s="1083"/>
      <c r="R19" s="1083"/>
    </row>
    <row r="20" spans="1:18" s="1034" customFormat="1" ht="13.5" customHeight="1" x14ac:dyDescent="0.3">
      <c r="A20" s="586" t="s">
        <v>1320</v>
      </c>
      <c r="B20" s="585">
        <v>3504.80395004</v>
      </c>
      <c r="C20" s="585">
        <v>935.21911852999995</v>
      </c>
      <c r="D20" s="585">
        <v>991.20483096000009</v>
      </c>
      <c r="E20" s="585">
        <v>443.32507200999999</v>
      </c>
      <c r="F20" s="585">
        <v>1117.3553489399999</v>
      </c>
      <c r="G20" s="585">
        <v>0</v>
      </c>
      <c r="H20" s="585">
        <v>17.6995796</v>
      </c>
      <c r="I20" s="196"/>
      <c r="J20" s="510"/>
      <c r="K20" s="1083"/>
      <c r="L20" s="1083"/>
      <c r="M20" s="1083"/>
      <c r="N20" s="1083"/>
      <c r="O20" s="1083"/>
      <c r="P20" s="1083"/>
      <c r="Q20" s="1083"/>
      <c r="R20" s="1083"/>
    </row>
    <row r="21" spans="1:18" s="1034" customFormat="1" ht="13.5" customHeight="1" x14ac:dyDescent="0.3">
      <c r="A21" s="586" t="s">
        <v>1319</v>
      </c>
      <c r="B21" s="585">
        <v>262.99290954000003</v>
      </c>
      <c r="C21" s="585">
        <v>62.860247880000003</v>
      </c>
      <c r="D21" s="585">
        <v>92.282296369999997</v>
      </c>
      <c r="E21" s="585">
        <v>31.08520519</v>
      </c>
      <c r="F21" s="585">
        <v>76.765160099999989</v>
      </c>
      <c r="G21" s="585">
        <v>0</v>
      </c>
      <c r="H21" s="585">
        <v>0</v>
      </c>
      <c r="I21" s="196"/>
      <c r="J21" s="510"/>
      <c r="K21" s="1083"/>
      <c r="L21" s="1083"/>
      <c r="M21" s="1083"/>
      <c r="N21" s="1083"/>
      <c r="O21" s="1083"/>
      <c r="P21" s="1083"/>
      <c r="Q21" s="1083"/>
      <c r="R21" s="1083"/>
    </row>
    <row r="22" spans="1:18" ht="13.5" customHeight="1" x14ac:dyDescent="0.3">
      <c r="A22" s="586" t="s">
        <v>1318</v>
      </c>
      <c r="B22" s="585">
        <v>1291.8458101799999</v>
      </c>
      <c r="C22" s="585">
        <v>588.88007663000008</v>
      </c>
      <c r="D22" s="585">
        <v>350.91368700999999</v>
      </c>
      <c r="E22" s="585">
        <v>61.254652589999999</v>
      </c>
      <c r="F22" s="585">
        <v>289.83334522000001</v>
      </c>
      <c r="G22" s="585">
        <v>-5.0999999999999999E-7</v>
      </c>
      <c r="H22" s="585">
        <v>0.96404924000000003</v>
      </c>
      <c r="I22" s="196"/>
      <c r="J22" s="510"/>
      <c r="K22" s="1083"/>
      <c r="L22" s="1083"/>
      <c r="M22" s="1083"/>
      <c r="N22" s="1083"/>
      <c r="O22" s="1083"/>
      <c r="P22" s="1083"/>
      <c r="Q22" s="1083"/>
      <c r="R22" s="1083"/>
    </row>
    <row r="23" spans="1:18" ht="13.5" customHeight="1" x14ac:dyDescent="0.3">
      <c r="A23" s="586" t="s">
        <v>1317</v>
      </c>
      <c r="B23" s="585">
        <v>956.80913521000002</v>
      </c>
      <c r="C23" s="585">
        <v>111.46282773999999</v>
      </c>
      <c r="D23" s="585">
        <v>125.48969246999999</v>
      </c>
      <c r="E23" s="585">
        <v>316.34757513</v>
      </c>
      <c r="F23" s="585">
        <v>403.50904011</v>
      </c>
      <c r="G23" s="585">
        <v>-2.4000000000000003E-7</v>
      </c>
      <c r="H23" s="585">
        <v>0</v>
      </c>
      <c r="I23" s="196"/>
      <c r="J23" s="510"/>
      <c r="K23" s="1083"/>
      <c r="L23" s="1083"/>
      <c r="M23" s="1083"/>
      <c r="N23" s="1083"/>
      <c r="O23" s="1083"/>
      <c r="P23" s="1083"/>
      <c r="Q23" s="1083"/>
      <c r="R23" s="1083"/>
    </row>
    <row r="24" spans="1:18" ht="13.5" customHeight="1" x14ac:dyDescent="0.3">
      <c r="A24" s="1077" t="s">
        <v>1316</v>
      </c>
      <c r="B24" s="1076">
        <v>31481.546837739999</v>
      </c>
      <c r="C24" s="1076">
        <v>8198.3072977400006</v>
      </c>
      <c r="D24" s="1076">
        <v>7001.8220032900008</v>
      </c>
      <c r="E24" s="1076">
        <v>6945.8856234900004</v>
      </c>
      <c r="F24" s="1076">
        <v>8374.609285460001</v>
      </c>
      <c r="G24" s="1076">
        <v>310.97008014999994</v>
      </c>
      <c r="H24" s="1076">
        <v>649.95254761000012</v>
      </c>
      <c r="I24" s="196"/>
      <c r="J24" s="510"/>
      <c r="K24" s="1083"/>
      <c r="L24" s="1083"/>
      <c r="M24" s="1083"/>
      <c r="N24" s="1083"/>
      <c r="O24" s="1083"/>
      <c r="P24" s="1083"/>
      <c r="Q24" s="1083"/>
      <c r="R24" s="1083"/>
    </row>
    <row r="25" spans="1:18" ht="13.5" customHeight="1" x14ac:dyDescent="0.3">
      <c r="A25" s="586" t="s">
        <v>1315</v>
      </c>
      <c r="B25" s="585">
        <v>2075.5015381900002</v>
      </c>
      <c r="C25" s="585">
        <v>261.67194652000001</v>
      </c>
      <c r="D25" s="585">
        <v>505.69484210000002</v>
      </c>
      <c r="E25" s="585">
        <v>160.67428808999998</v>
      </c>
      <c r="F25" s="585">
        <v>964.77734013999998</v>
      </c>
      <c r="G25" s="585">
        <v>172.64857388999999</v>
      </c>
      <c r="H25" s="585">
        <v>10.03454745</v>
      </c>
      <c r="I25" s="196"/>
      <c r="J25" s="510"/>
      <c r="K25" s="1083"/>
      <c r="L25" s="1083"/>
      <c r="M25" s="1083"/>
      <c r="N25" s="1083"/>
      <c r="O25" s="1083"/>
      <c r="P25" s="1083"/>
      <c r="Q25" s="1083"/>
      <c r="R25" s="1083"/>
    </row>
    <row r="26" spans="1:18" ht="13.5" customHeight="1" x14ac:dyDescent="0.3">
      <c r="A26" s="586" t="s">
        <v>1314</v>
      </c>
      <c r="B26" s="585">
        <v>3212.9913463700004</v>
      </c>
      <c r="C26" s="585">
        <v>566.57854802999998</v>
      </c>
      <c r="D26" s="585">
        <v>1622.9595426000001</v>
      </c>
      <c r="E26" s="585">
        <v>115.79050628</v>
      </c>
      <c r="F26" s="585">
        <v>659.66335522999998</v>
      </c>
      <c r="G26" s="585">
        <v>115.21485088</v>
      </c>
      <c r="H26" s="585">
        <v>132.78454334999998</v>
      </c>
      <c r="I26" s="196"/>
      <c r="J26" s="510"/>
      <c r="K26" s="1083"/>
      <c r="L26" s="1083"/>
      <c r="M26" s="1083"/>
      <c r="N26" s="1083"/>
      <c r="O26" s="1083"/>
      <c r="P26" s="1083"/>
      <c r="Q26" s="1083"/>
      <c r="R26" s="1083"/>
    </row>
    <row r="27" spans="1:18" ht="13.5" customHeight="1" x14ac:dyDescent="0.3">
      <c r="A27" s="586" t="s">
        <v>1313</v>
      </c>
      <c r="B27" s="585">
        <v>10964.289149779999</v>
      </c>
      <c r="C27" s="585">
        <v>3247.4444197900002</v>
      </c>
      <c r="D27" s="585">
        <v>1215.2073353599999</v>
      </c>
      <c r="E27" s="585">
        <v>2942.0561619999999</v>
      </c>
      <c r="F27" s="585">
        <v>3238.2215809999998</v>
      </c>
      <c r="G27" s="585">
        <v>-4.9033200000000001E-3</v>
      </c>
      <c r="H27" s="585">
        <v>321.36455495000007</v>
      </c>
      <c r="I27" s="196"/>
      <c r="J27" s="510"/>
      <c r="K27" s="1083"/>
      <c r="L27" s="1083"/>
      <c r="M27" s="1083"/>
      <c r="N27" s="1083"/>
      <c r="O27" s="1083"/>
      <c r="P27" s="1083"/>
      <c r="Q27" s="1083"/>
      <c r="R27" s="1083"/>
    </row>
    <row r="28" spans="1:18" ht="13.5" customHeight="1" x14ac:dyDescent="0.3">
      <c r="A28" s="586" t="s">
        <v>1312</v>
      </c>
      <c r="B28" s="585">
        <v>6081.8956646399993</v>
      </c>
      <c r="C28" s="585">
        <v>1295.3740329299999</v>
      </c>
      <c r="D28" s="585">
        <v>1215.6697340200001</v>
      </c>
      <c r="E28" s="585">
        <v>2627.4614387699999</v>
      </c>
      <c r="F28" s="585">
        <v>904.58611897000003</v>
      </c>
      <c r="G28" s="585">
        <v>7.276183E-2</v>
      </c>
      <c r="H28" s="585">
        <v>38.731578120000002</v>
      </c>
      <c r="I28" s="196"/>
      <c r="J28" s="510"/>
      <c r="K28" s="1083"/>
      <c r="L28" s="1083"/>
      <c r="M28" s="1083"/>
      <c r="N28" s="1083"/>
      <c r="O28" s="1083"/>
      <c r="P28" s="1083"/>
      <c r="Q28" s="1083"/>
      <c r="R28" s="1083"/>
    </row>
    <row r="29" spans="1:18" ht="13.5" customHeight="1" x14ac:dyDescent="0.3">
      <c r="A29" s="586" t="s">
        <v>1311</v>
      </c>
      <c r="B29" s="585">
        <v>5309.5753802500003</v>
      </c>
      <c r="C29" s="585">
        <v>1940.71216787</v>
      </c>
      <c r="D29" s="585">
        <v>1107.1641858300002</v>
      </c>
      <c r="E29" s="585">
        <v>505.02081763000001</v>
      </c>
      <c r="F29" s="585">
        <v>1686.3302143200001</v>
      </c>
      <c r="G29" s="585">
        <v>6.0339005600000002</v>
      </c>
      <c r="H29" s="585">
        <v>64.314094040000001</v>
      </c>
      <c r="J29" s="510"/>
      <c r="K29" s="1083"/>
      <c r="L29" s="1083"/>
      <c r="M29" s="1083"/>
      <c r="N29" s="1083"/>
      <c r="O29" s="1083"/>
      <c r="P29" s="1083"/>
      <c r="Q29" s="1083"/>
      <c r="R29" s="1083"/>
    </row>
    <row r="30" spans="1:18" ht="13.5" customHeight="1" x14ac:dyDescent="0.3">
      <c r="A30" s="586" t="s">
        <v>1310</v>
      </c>
      <c r="B30" s="585">
        <v>2290.5778721699999</v>
      </c>
      <c r="C30" s="585">
        <v>358.47974895999999</v>
      </c>
      <c r="D30" s="585">
        <v>877.5515360899999</v>
      </c>
      <c r="E30" s="585">
        <v>471.18874083999998</v>
      </c>
      <c r="F30" s="585">
        <v>488.09704038999996</v>
      </c>
      <c r="G30" s="585">
        <v>17.004896309999999</v>
      </c>
      <c r="H30" s="585">
        <v>78.255909580000008</v>
      </c>
      <c r="J30" s="510"/>
      <c r="K30" s="1083"/>
      <c r="L30" s="1083"/>
      <c r="M30" s="1083"/>
      <c r="N30" s="1083"/>
      <c r="O30" s="1083"/>
      <c r="P30" s="1083"/>
      <c r="Q30" s="1083"/>
      <c r="R30" s="1083"/>
    </row>
    <row r="31" spans="1:18" ht="13.5" customHeight="1" x14ac:dyDescent="0.3">
      <c r="A31" s="586" t="s">
        <v>1309</v>
      </c>
      <c r="B31" s="585">
        <v>1546.7158863399998</v>
      </c>
      <c r="C31" s="585">
        <v>528.04643363999992</v>
      </c>
      <c r="D31" s="585">
        <v>457.57482728999997</v>
      </c>
      <c r="E31" s="585">
        <v>123.69366988</v>
      </c>
      <c r="F31" s="585">
        <v>432.93363540999997</v>
      </c>
      <c r="G31" s="585">
        <v>0</v>
      </c>
      <c r="H31" s="585">
        <v>4.4673201200000001</v>
      </c>
      <c r="J31" s="510"/>
      <c r="K31" s="1083"/>
      <c r="L31" s="1083"/>
      <c r="M31" s="1083"/>
      <c r="N31" s="1083"/>
      <c r="O31" s="1083"/>
      <c r="P31" s="1083"/>
      <c r="Q31" s="1083"/>
      <c r="R31" s="1083"/>
    </row>
    <row r="32" spans="1:18" ht="13.5" customHeight="1" x14ac:dyDescent="0.3">
      <c r="A32" s="1077" t="s">
        <v>1308</v>
      </c>
      <c r="B32" s="1076">
        <v>7815.2822208299995</v>
      </c>
      <c r="C32" s="1076">
        <v>396.31835985000004</v>
      </c>
      <c r="D32" s="1076">
        <v>294.21293722000001</v>
      </c>
      <c r="E32" s="1076">
        <v>4948.09538961</v>
      </c>
      <c r="F32" s="1076">
        <v>63.482942460000004</v>
      </c>
      <c r="G32" s="1076">
        <v>0</v>
      </c>
      <c r="H32" s="1076">
        <v>2113.1725916899995</v>
      </c>
      <c r="J32" s="510"/>
      <c r="K32" s="1083"/>
      <c r="L32" s="1083"/>
      <c r="M32" s="1083"/>
      <c r="N32" s="1083"/>
      <c r="O32" s="1083"/>
      <c r="P32" s="1083"/>
      <c r="Q32" s="1083"/>
      <c r="R32" s="1083"/>
    </row>
    <row r="33" spans="1:18" ht="13.5" customHeight="1" x14ac:dyDescent="0.3">
      <c r="A33" s="586" t="s">
        <v>1307</v>
      </c>
      <c r="B33" s="585">
        <v>118.25483919000001</v>
      </c>
      <c r="C33" s="585">
        <v>1.341767E-2</v>
      </c>
      <c r="D33" s="585">
        <v>63.967764150000001</v>
      </c>
      <c r="E33" s="585">
        <v>53.648240819999998</v>
      </c>
      <c r="F33" s="585">
        <v>0.18426822000000001</v>
      </c>
      <c r="G33" s="585">
        <v>0</v>
      </c>
      <c r="H33" s="585">
        <v>0.44114832999999998</v>
      </c>
      <c r="J33" s="510"/>
      <c r="K33" s="1083"/>
      <c r="L33" s="1083"/>
      <c r="M33" s="1083"/>
      <c r="N33" s="1083"/>
      <c r="O33" s="1083"/>
      <c r="P33" s="1083"/>
      <c r="Q33" s="1083"/>
      <c r="R33" s="1083"/>
    </row>
    <row r="34" spans="1:18" ht="13.5" customHeight="1" x14ac:dyDescent="0.3">
      <c r="A34" s="586" t="s">
        <v>1306</v>
      </c>
      <c r="B34" s="585">
        <v>7371.1495489599993</v>
      </c>
      <c r="C34" s="585">
        <v>258.52026560000002</v>
      </c>
      <c r="D34" s="585">
        <v>144.57466521000001</v>
      </c>
      <c r="E34" s="585">
        <v>4801.7495543799996</v>
      </c>
      <c r="F34" s="585">
        <v>53.573675739999999</v>
      </c>
      <c r="G34" s="585">
        <v>0</v>
      </c>
      <c r="H34" s="585">
        <v>2112.7313880299998</v>
      </c>
      <c r="J34" s="510"/>
      <c r="K34" s="1083"/>
      <c r="L34" s="1083"/>
      <c r="M34" s="1083"/>
      <c r="N34" s="1083"/>
      <c r="O34" s="1083"/>
      <c r="P34" s="1083"/>
      <c r="Q34" s="1083"/>
      <c r="R34" s="1083"/>
    </row>
    <row r="35" spans="1:18" ht="13.5" customHeight="1" x14ac:dyDescent="0.3">
      <c r="A35" s="586" t="s">
        <v>1305</v>
      </c>
      <c r="B35" s="585">
        <v>325.87783268000004</v>
      </c>
      <c r="C35" s="585">
        <v>137.78467658</v>
      </c>
      <c r="D35" s="585">
        <v>85.670507860000001</v>
      </c>
      <c r="E35" s="585">
        <v>92.697594410000008</v>
      </c>
      <c r="F35" s="585">
        <v>9.7249984999999999</v>
      </c>
      <c r="G35" s="585">
        <v>0</v>
      </c>
      <c r="H35" s="585">
        <v>5.533E-5</v>
      </c>
      <c r="J35" s="510"/>
      <c r="K35" s="1083"/>
      <c r="L35" s="1083"/>
      <c r="M35" s="1083"/>
      <c r="N35" s="1083"/>
      <c r="O35" s="1083"/>
      <c r="P35" s="1083"/>
      <c r="Q35" s="1083"/>
      <c r="R35" s="1083"/>
    </row>
    <row r="36" spans="1:18" ht="13.5" customHeight="1" x14ac:dyDescent="0.3">
      <c r="A36" s="1077" t="s">
        <v>1304</v>
      </c>
      <c r="B36" s="1076">
        <v>8221.6545137699995</v>
      </c>
      <c r="C36" s="1076">
        <v>1425.6534028199999</v>
      </c>
      <c r="D36" s="1076">
        <v>2168.7814173499996</v>
      </c>
      <c r="E36" s="1076">
        <v>786.54083785</v>
      </c>
      <c r="F36" s="1076">
        <v>3699.2785009599997</v>
      </c>
      <c r="G36" s="1076">
        <v>85.715682669999993</v>
      </c>
      <c r="H36" s="1076">
        <v>55.684672120000002</v>
      </c>
      <c r="J36" s="510"/>
      <c r="K36" s="1083"/>
      <c r="L36" s="1083"/>
      <c r="M36" s="1083"/>
      <c r="N36" s="1083"/>
      <c r="O36" s="1083"/>
      <c r="P36" s="1083"/>
      <c r="Q36" s="1083"/>
      <c r="R36" s="1083"/>
    </row>
    <row r="37" spans="1:18" ht="13.5" customHeight="1" x14ac:dyDescent="0.3">
      <c r="A37" s="599" t="s">
        <v>1303</v>
      </c>
      <c r="B37" s="585">
        <v>2889.4649265600001</v>
      </c>
      <c r="C37" s="585">
        <v>854.25170603000004</v>
      </c>
      <c r="D37" s="585">
        <v>938.43352120999998</v>
      </c>
      <c r="E37" s="585">
        <v>323.33397021000002</v>
      </c>
      <c r="F37" s="585">
        <v>771.73046506000003</v>
      </c>
      <c r="G37" s="585">
        <v>0</v>
      </c>
      <c r="H37" s="585">
        <v>1.71526405</v>
      </c>
      <c r="J37" s="510"/>
      <c r="K37" s="1083"/>
      <c r="L37" s="1083"/>
      <c r="M37" s="1083"/>
      <c r="N37" s="1083"/>
      <c r="O37" s="1083"/>
      <c r="P37" s="1083"/>
      <c r="Q37" s="1083"/>
      <c r="R37" s="1083"/>
    </row>
    <row r="38" spans="1:18" ht="13.5" customHeight="1" x14ac:dyDescent="0.3">
      <c r="A38" s="599" t="s">
        <v>1302</v>
      </c>
      <c r="B38" s="585">
        <v>1920.2091850300001</v>
      </c>
      <c r="C38" s="585">
        <v>137.27057022</v>
      </c>
      <c r="D38" s="585">
        <v>1124.3448086799999</v>
      </c>
      <c r="E38" s="585">
        <v>371.34980534000005</v>
      </c>
      <c r="F38" s="585">
        <v>147.55891011000003</v>
      </c>
      <c r="G38" s="585">
        <v>85.715682669999993</v>
      </c>
      <c r="H38" s="585">
        <v>53.969408010000002</v>
      </c>
      <c r="J38" s="510"/>
      <c r="K38" s="1083"/>
      <c r="L38" s="1083"/>
      <c r="M38" s="1083"/>
      <c r="N38" s="1083"/>
      <c r="O38" s="1083"/>
      <c r="P38" s="1083"/>
      <c r="Q38" s="1083"/>
      <c r="R38" s="1083"/>
    </row>
    <row r="39" spans="1:18" ht="13.5" customHeight="1" x14ac:dyDescent="0.3">
      <c r="A39" s="586" t="s">
        <v>1301</v>
      </c>
      <c r="B39" s="585">
        <v>3411.9804021800005</v>
      </c>
      <c r="C39" s="585">
        <v>434.13112657000005</v>
      </c>
      <c r="D39" s="585">
        <v>106.00308745999999</v>
      </c>
      <c r="E39" s="585">
        <v>91.85706230000001</v>
      </c>
      <c r="F39" s="585">
        <v>2779.9891257900003</v>
      </c>
      <c r="G39" s="585">
        <v>0</v>
      </c>
      <c r="H39" s="585">
        <v>6.0000000000000008E-8</v>
      </c>
      <c r="J39" s="510"/>
      <c r="K39" s="1083"/>
      <c r="L39" s="1083"/>
      <c r="M39" s="1083"/>
      <c r="N39" s="1083"/>
      <c r="O39" s="1083"/>
      <c r="P39" s="1083"/>
      <c r="Q39" s="1083"/>
      <c r="R39" s="1083"/>
    </row>
    <row r="40" spans="1:18" x14ac:dyDescent="0.3">
      <c r="A40" s="1077" t="s">
        <v>1079</v>
      </c>
      <c r="B40" s="1076">
        <v>42841.19507948</v>
      </c>
      <c r="C40" s="1076">
        <v>10705.084194539999</v>
      </c>
      <c r="D40" s="1076">
        <v>8127.1148398200003</v>
      </c>
      <c r="E40" s="1076">
        <v>8267.6457694100009</v>
      </c>
      <c r="F40" s="1076">
        <v>15113.32614092</v>
      </c>
      <c r="G40" s="1076">
        <v>17.08206358</v>
      </c>
      <c r="H40" s="1076">
        <v>610.94207121000011</v>
      </c>
      <c r="I40" s="196"/>
      <c r="J40" s="510"/>
      <c r="K40" s="1083"/>
      <c r="L40" s="1083"/>
      <c r="M40" s="1083"/>
      <c r="N40" s="1083"/>
      <c r="O40" s="1083"/>
      <c r="P40" s="1083"/>
      <c r="Q40" s="1083"/>
      <c r="R40" s="1083"/>
    </row>
    <row r="41" spans="1:18" x14ac:dyDescent="0.3">
      <c r="A41" s="586" t="s">
        <v>1300</v>
      </c>
      <c r="B41" s="563">
        <v>25553.84546182377</v>
      </c>
      <c r="C41" s="585">
        <v>7020.4037878494019</v>
      </c>
      <c r="D41" s="585">
        <v>3987.1492871299711</v>
      </c>
      <c r="E41" s="585">
        <v>6941.7424039391153</v>
      </c>
      <c r="F41" s="585">
        <v>6976.5258481152805</v>
      </c>
      <c r="G41" s="585">
        <v>17.08206358</v>
      </c>
      <c r="H41" s="585">
        <v>610.94207121000011</v>
      </c>
      <c r="I41" s="196"/>
      <c r="J41" s="510"/>
      <c r="K41" s="1083"/>
      <c r="L41" s="1083"/>
      <c r="M41" s="1083"/>
      <c r="N41" s="1083"/>
      <c r="O41" s="1083"/>
      <c r="P41" s="1083"/>
      <c r="Q41" s="1083"/>
      <c r="R41" s="1083"/>
    </row>
    <row r="42" spans="1:18" x14ac:dyDescent="0.3">
      <c r="A42" s="586" t="s">
        <v>1299</v>
      </c>
      <c r="B42" s="563">
        <v>17287.349617656229</v>
      </c>
      <c r="C42" s="585">
        <v>3684.6804066905975</v>
      </c>
      <c r="D42" s="585">
        <v>4139.9655526900287</v>
      </c>
      <c r="E42" s="585">
        <v>1325.9033654708862</v>
      </c>
      <c r="F42" s="585">
        <v>8136.8002928047181</v>
      </c>
      <c r="G42" s="585">
        <v>0</v>
      </c>
      <c r="H42" s="585">
        <v>0</v>
      </c>
      <c r="I42" s="196"/>
      <c r="J42" s="510"/>
      <c r="K42" s="1083"/>
      <c r="L42" s="1083"/>
      <c r="M42" s="1083"/>
      <c r="N42" s="1083"/>
      <c r="O42" s="1083"/>
      <c r="P42" s="1083"/>
      <c r="Q42" s="1083"/>
      <c r="R42" s="1083"/>
    </row>
    <row r="43" spans="1:18" x14ac:dyDescent="0.3">
      <c r="A43" s="1077" t="s">
        <v>1298</v>
      </c>
      <c r="B43" s="1076">
        <v>884.32154602000014</v>
      </c>
      <c r="C43" s="1076">
        <v>638.9831882200001</v>
      </c>
      <c r="D43" s="1076">
        <v>109.77262854</v>
      </c>
      <c r="E43" s="1076">
        <v>111.00831257</v>
      </c>
      <c r="F43" s="1076">
        <v>24.593122810000004</v>
      </c>
      <c r="G43" s="1076">
        <v>0</v>
      </c>
      <c r="H43" s="1076">
        <v>-3.570611999999862E-2</v>
      </c>
      <c r="I43" s="196"/>
      <c r="J43" s="510"/>
      <c r="K43" s="1083"/>
      <c r="L43" s="1083"/>
      <c r="M43" s="1083"/>
      <c r="N43" s="1083"/>
      <c r="O43" s="1083"/>
      <c r="P43" s="1083"/>
      <c r="Q43" s="1083"/>
      <c r="R43" s="1083"/>
    </row>
    <row r="44" spans="1:18" ht="15" thickBot="1" x14ac:dyDescent="0.35">
      <c r="B44" s="581"/>
      <c r="C44" s="563"/>
      <c r="D44" s="563"/>
      <c r="E44" s="563"/>
      <c r="F44" s="563"/>
      <c r="G44" s="563"/>
      <c r="H44" s="563"/>
      <c r="I44" s="196"/>
      <c r="J44" s="510"/>
      <c r="K44" s="1083"/>
      <c r="L44" s="1083"/>
      <c r="M44" s="1083"/>
      <c r="N44" s="1083"/>
      <c r="O44" s="1083"/>
      <c r="P44" s="1083"/>
      <c r="Q44" s="1083"/>
      <c r="R44" s="1083"/>
    </row>
    <row r="45" spans="1:18" ht="15" thickBot="1" x14ac:dyDescent="0.35">
      <c r="A45" s="580" t="s">
        <v>330</v>
      </c>
      <c r="B45" s="579">
        <v>131431.12524751999</v>
      </c>
      <c r="C45" s="579">
        <v>34586.651979800001</v>
      </c>
      <c r="D45" s="579">
        <v>24609.731348469999</v>
      </c>
      <c r="E45" s="579">
        <v>26824.223125090004</v>
      </c>
      <c r="F45" s="579">
        <v>40141.218384420004</v>
      </c>
      <c r="G45" s="579">
        <v>426.04462394999996</v>
      </c>
      <c r="H45" s="579">
        <v>4843.2557857899992</v>
      </c>
      <c r="I45" s="196"/>
      <c r="J45" s="510"/>
      <c r="K45" s="1083"/>
      <c r="L45" s="1083"/>
      <c r="M45" s="1083"/>
      <c r="N45" s="1083"/>
      <c r="O45" s="1083"/>
      <c r="P45" s="1083"/>
      <c r="Q45" s="1083"/>
      <c r="R45" s="1083"/>
    </row>
    <row r="46" spans="1:18" x14ac:dyDescent="0.3">
      <c r="A46" s="586" t="s">
        <v>594</v>
      </c>
      <c r="B46" s="585">
        <v>136208.37576982001</v>
      </c>
      <c r="C46" s="585">
        <v>33714.393512310002</v>
      </c>
      <c r="D46" s="585">
        <v>30189.301578070001</v>
      </c>
      <c r="E46" s="585">
        <v>28999.958329500001</v>
      </c>
      <c r="F46" s="585">
        <v>43304.722349939999</v>
      </c>
      <c r="G46" s="585">
        <v>0</v>
      </c>
      <c r="H46" s="585">
        <v>0</v>
      </c>
      <c r="I46" s="196"/>
      <c r="J46" s="510"/>
      <c r="K46" s="1083"/>
      <c r="L46" s="1083"/>
      <c r="M46" s="1083"/>
      <c r="N46" s="1083"/>
      <c r="O46" s="1083"/>
      <c r="P46" s="1083"/>
      <c r="Q46" s="1083"/>
      <c r="R46" s="1083"/>
    </row>
    <row r="47" spans="1:18" x14ac:dyDescent="0.3">
      <c r="A47" s="586" t="s">
        <v>593</v>
      </c>
      <c r="B47" s="585">
        <v>17423.71078162</v>
      </c>
      <c r="C47" s="585">
        <v>7651.0783016999994</v>
      </c>
      <c r="D47" s="585">
        <v>5462.1008416600007</v>
      </c>
      <c r="E47" s="585">
        <v>2201.0468734300002</v>
      </c>
      <c r="F47" s="585">
        <v>2109.4372748999999</v>
      </c>
      <c r="G47" s="585">
        <v>0</v>
      </c>
      <c r="H47" s="585">
        <v>4.748993E-2</v>
      </c>
      <c r="I47" s="196"/>
      <c r="J47" s="510"/>
      <c r="K47" s="1083"/>
      <c r="L47" s="1083"/>
      <c r="M47" s="1083"/>
      <c r="N47" s="1083"/>
      <c r="O47" s="1083"/>
      <c r="P47" s="1083"/>
      <c r="Q47" s="1083"/>
      <c r="R47" s="1083"/>
    </row>
    <row r="48" spans="1:18" ht="15" thickBot="1" x14ac:dyDescent="0.35">
      <c r="A48" s="584" t="s">
        <v>1293</v>
      </c>
      <c r="B48" s="583">
        <v>6689.5057701899987</v>
      </c>
      <c r="C48" s="583">
        <v>1052.2274529299975</v>
      </c>
      <c r="D48" s="583">
        <v>3046.3785119899994</v>
      </c>
      <c r="E48" s="583">
        <v>464.05225927000083</v>
      </c>
      <c r="F48" s="583">
        <v>2126.8475460000004</v>
      </c>
      <c r="G48" s="583">
        <v>0</v>
      </c>
      <c r="H48" s="583">
        <v>0</v>
      </c>
      <c r="I48" s="196"/>
      <c r="J48" s="510"/>
      <c r="K48" s="1083"/>
      <c r="L48" s="1083"/>
      <c r="M48" s="1083"/>
      <c r="N48" s="1083"/>
      <c r="O48" s="1083"/>
      <c r="P48" s="1083"/>
      <c r="Q48" s="1083"/>
      <c r="R48" s="1083"/>
    </row>
    <row r="49" spans="1:18" ht="15" thickBot="1" x14ac:dyDescent="0.35">
      <c r="A49" s="578" t="s">
        <v>329</v>
      </c>
      <c r="B49" s="577">
        <v>160321.59232163001</v>
      </c>
      <c r="C49" s="577">
        <v>42417.699266939999</v>
      </c>
      <c r="D49" s="577">
        <v>38697.780931720001</v>
      </c>
      <c r="E49" s="577">
        <v>31665.057462200002</v>
      </c>
      <c r="F49" s="577">
        <v>47541.007170839999</v>
      </c>
      <c r="G49" s="577">
        <v>0</v>
      </c>
      <c r="H49" s="577">
        <v>4.748993E-2</v>
      </c>
      <c r="I49" s="196"/>
      <c r="J49" s="510"/>
      <c r="K49" s="1083"/>
      <c r="L49" s="1083"/>
      <c r="M49" s="1083"/>
      <c r="N49" s="1083"/>
      <c r="O49" s="1083"/>
      <c r="P49" s="1083"/>
      <c r="Q49" s="1083"/>
      <c r="R49" s="1083"/>
    </row>
    <row r="50" spans="1:18" ht="15" thickBot="1" x14ac:dyDescent="0.35">
      <c r="A50" s="580" t="s">
        <v>323</v>
      </c>
      <c r="B50" s="579">
        <v>3350.5103244000002</v>
      </c>
      <c r="C50" s="579">
        <v>972.15271490999999</v>
      </c>
      <c r="D50" s="579">
        <v>1307.71976197</v>
      </c>
      <c r="E50" s="579">
        <v>17.751123870000001</v>
      </c>
      <c r="F50" s="579">
        <v>1052.88672365</v>
      </c>
      <c r="G50" s="579">
        <v>0</v>
      </c>
      <c r="H50" s="579">
        <v>0</v>
      </c>
      <c r="I50" s="196"/>
      <c r="J50" s="510"/>
      <c r="K50" s="1083"/>
      <c r="L50" s="1083"/>
      <c r="M50" s="1083"/>
      <c r="N50" s="1083"/>
      <c r="O50" s="1083"/>
      <c r="P50" s="1083"/>
      <c r="Q50" s="1083"/>
      <c r="R50" s="1083"/>
    </row>
    <row r="51" spans="1:18" ht="15" thickBot="1" x14ac:dyDescent="0.35">
      <c r="A51" s="580" t="s">
        <v>678</v>
      </c>
      <c r="B51" s="579">
        <v>28925.086519689994</v>
      </c>
      <c r="C51" s="579">
        <v>0</v>
      </c>
      <c r="D51" s="579">
        <v>28925.086519689994</v>
      </c>
      <c r="E51" s="579">
        <v>0</v>
      </c>
      <c r="F51" s="579">
        <v>0</v>
      </c>
      <c r="G51" s="579">
        <v>0</v>
      </c>
      <c r="H51" s="579">
        <v>0</v>
      </c>
      <c r="I51" s="196"/>
      <c r="J51" s="510"/>
      <c r="K51" s="1083"/>
      <c r="L51" s="1083"/>
      <c r="M51" s="1083"/>
      <c r="N51" s="1083"/>
      <c r="O51" s="1083"/>
      <c r="P51" s="1083"/>
      <c r="Q51" s="1083"/>
      <c r="R51" s="1083"/>
    </row>
    <row r="52" spans="1:18" ht="15" thickBot="1" x14ac:dyDescent="0.35">
      <c r="A52" s="578" t="s">
        <v>328</v>
      </c>
      <c r="B52" s="577">
        <v>324028.31441324</v>
      </c>
      <c r="C52" s="577">
        <v>77976.50396165</v>
      </c>
      <c r="D52" s="577">
        <v>93540.318561849999</v>
      </c>
      <c r="E52" s="577">
        <v>58507.031711160009</v>
      </c>
      <c r="F52" s="577">
        <v>88735.11227890999</v>
      </c>
      <c r="G52" s="577">
        <v>426.04462394999996</v>
      </c>
      <c r="H52" s="577">
        <v>4843.303275719999</v>
      </c>
      <c r="I52" s="196"/>
      <c r="J52" s="510"/>
      <c r="K52" s="1083"/>
      <c r="L52" s="1083"/>
      <c r="M52" s="1083"/>
      <c r="N52" s="1083"/>
      <c r="O52" s="1083"/>
      <c r="P52" s="1083"/>
      <c r="Q52" s="1083"/>
      <c r="R52" s="1083"/>
    </row>
    <row r="53" spans="1:18" ht="15" thickBot="1" x14ac:dyDescent="0.35">
      <c r="A53" s="580" t="s">
        <v>1292</v>
      </c>
      <c r="B53" s="579">
        <v>295103.22789355001</v>
      </c>
      <c r="C53" s="579">
        <v>77976.50396165</v>
      </c>
      <c r="D53" s="579">
        <v>64615.232042160002</v>
      </c>
      <c r="E53" s="579">
        <v>58507.031711160009</v>
      </c>
      <c r="F53" s="579">
        <v>88735.11227890999</v>
      </c>
      <c r="G53" s="579">
        <v>426.04462394999996</v>
      </c>
      <c r="H53" s="579">
        <v>4843.303275719999</v>
      </c>
      <c r="J53" s="510"/>
      <c r="K53" s="1083"/>
      <c r="L53" s="1083"/>
      <c r="M53" s="1083"/>
      <c r="N53" s="1083"/>
      <c r="O53" s="1083"/>
      <c r="P53" s="1083"/>
      <c r="Q53" s="1083"/>
      <c r="R53" s="1083"/>
    </row>
    <row r="54" spans="1:18" x14ac:dyDescent="0.3">
      <c r="A54" s="569"/>
      <c r="B54" s="602"/>
      <c r="C54" s="602"/>
      <c r="D54" s="602"/>
      <c r="E54" s="602"/>
      <c r="F54" s="602"/>
      <c r="G54" s="602"/>
      <c r="H54" s="602"/>
      <c r="J54" s="510"/>
    </row>
    <row r="55" spans="1:18" x14ac:dyDescent="0.3">
      <c r="A55" s="569"/>
      <c r="B55" s="1082"/>
      <c r="C55" s="1082"/>
      <c r="D55" s="1082"/>
      <c r="E55" s="1082"/>
      <c r="F55" s="1082"/>
      <c r="G55" s="1082"/>
      <c r="H55" s="1082"/>
      <c r="J55" s="510"/>
    </row>
    <row r="56" spans="1:18" x14ac:dyDescent="0.3">
      <c r="B56" s="602"/>
      <c r="C56" s="677"/>
      <c r="D56" s="585"/>
      <c r="E56" s="585"/>
      <c r="F56" s="1074"/>
      <c r="G56" s="563"/>
      <c r="H56" s="563"/>
      <c r="J56" s="510"/>
    </row>
    <row r="57" spans="1:18" x14ac:dyDescent="0.3">
      <c r="B57" s="674"/>
      <c r="C57" s="674"/>
      <c r="D57" s="674"/>
      <c r="E57" s="674"/>
      <c r="F57" s="674"/>
      <c r="G57" s="674"/>
      <c r="H57" s="674"/>
      <c r="J57" s="510"/>
    </row>
    <row r="58" spans="1:18" x14ac:dyDescent="0.3">
      <c r="B58" s="563"/>
      <c r="J58" s="510"/>
    </row>
    <row r="59" spans="1:18" x14ac:dyDescent="0.3">
      <c r="A59" s="587" t="s">
        <v>1336</v>
      </c>
      <c r="B59" s="587"/>
      <c r="C59" s="587"/>
      <c r="D59" s="563"/>
      <c r="E59" s="563"/>
      <c r="F59" s="674"/>
      <c r="G59" s="1081"/>
      <c r="H59" s="563"/>
      <c r="J59" s="510"/>
    </row>
    <row r="60" spans="1:18" x14ac:dyDescent="0.3">
      <c r="A60" s="604"/>
      <c r="B60" s="1080"/>
      <c r="C60" s="1079"/>
      <c r="D60" s="1079"/>
      <c r="E60" s="1079"/>
      <c r="F60" s="1079"/>
      <c r="G60" s="1079"/>
      <c r="H60" s="1079"/>
      <c r="J60" s="510"/>
    </row>
    <row r="61" spans="1:18" ht="22.2" thickBot="1" x14ac:dyDescent="0.35">
      <c r="A61" s="600" t="s">
        <v>137</v>
      </c>
      <c r="B61" s="591" t="s">
        <v>288</v>
      </c>
      <c r="C61" s="591" t="s">
        <v>295</v>
      </c>
      <c r="D61" s="591" t="s">
        <v>294</v>
      </c>
      <c r="E61" s="591" t="s">
        <v>293</v>
      </c>
      <c r="F61" s="591" t="s">
        <v>292</v>
      </c>
      <c r="G61" s="591" t="s">
        <v>291</v>
      </c>
      <c r="H61" s="695" t="s">
        <v>331</v>
      </c>
      <c r="J61" s="510"/>
    </row>
    <row r="62" spans="1:18" x14ac:dyDescent="0.3">
      <c r="A62" s="1077" t="s">
        <v>1078</v>
      </c>
      <c r="B62" s="1076">
        <v>15428.021774020002</v>
      </c>
      <c r="C62" s="1076">
        <v>2991.8463806600002</v>
      </c>
      <c r="D62" s="1076">
        <v>2055.2234402999998</v>
      </c>
      <c r="E62" s="1076">
        <v>1995.9874533899999</v>
      </c>
      <c r="F62" s="1076">
        <v>7730.6277550200002</v>
      </c>
      <c r="G62" s="1076">
        <v>10.444455529999999</v>
      </c>
      <c r="H62" s="1076">
        <v>643.89228911999999</v>
      </c>
      <c r="J62" s="510"/>
    </row>
    <row r="63" spans="1:18" x14ac:dyDescent="0.3">
      <c r="A63" s="1077" t="s">
        <v>1335</v>
      </c>
      <c r="B63" s="1076">
        <v>7526.6576947499998</v>
      </c>
      <c r="C63" s="1076">
        <v>5809.2662491499996</v>
      </c>
      <c r="D63" s="1076">
        <v>290.00330129999998</v>
      </c>
      <c r="E63" s="1076">
        <v>1250.2906110500001</v>
      </c>
      <c r="F63" s="1076">
        <v>170.26094802</v>
      </c>
      <c r="G63" s="1076">
        <v>0</v>
      </c>
      <c r="H63" s="1076">
        <v>6.8365852299999998</v>
      </c>
      <c r="J63" s="510"/>
    </row>
    <row r="64" spans="1:18" x14ac:dyDescent="0.3">
      <c r="A64" s="586" t="s">
        <v>1334</v>
      </c>
      <c r="B64" s="585">
        <v>3698.3966020800003</v>
      </c>
      <c r="C64" s="585">
        <v>3409.7092441099999</v>
      </c>
      <c r="D64" s="585">
        <v>170.63489113</v>
      </c>
      <c r="E64" s="585">
        <v>21.27100888</v>
      </c>
      <c r="F64" s="585">
        <v>89.94487273</v>
      </c>
      <c r="G64" s="585">
        <v>0</v>
      </c>
      <c r="H64" s="585">
        <v>6.8365852299999998</v>
      </c>
      <c r="J64" s="510"/>
    </row>
    <row r="65" spans="1:10" x14ac:dyDescent="0.3">
      <c r="A65" s="586" t="s">
        <v>1333</v>
      </c>
      <c r="B65" s="585">
        <v>2557.5139549199998</v>
      </c>
      <c r="C65" s="585">
        <v>2358.48574345</v>
      </c>
      <c r="D65" s="585">
        <v>111.05020549</v>
      </c>
      <c r="E65" s="585">
        <v>9.1241202399999999</v>
      </c>
      <c r="F65" s="585">
        <v>78.853885739999996</v>
      </c>
      <c r="G65" s="585">
        <v>0</v>
      </c>
      <c r="H65" s="585">
        <v>0</v>
      </c>
      <c r="J65" s="510"/>
    </row>
    <row r="66" spans="1:10" x14ac:dyDescent="0.3">
      <c r="A66" s="599" t="s">
        <v>1332</v>
      </c>
      <c r="B66" s="585">
        <v>1270.7471377500001</v>
      </c>
      <c r="C66" s="585">
        <v>41.071261589999999</v>
      </c>
      <c r="D66" s="585">
        <v>8.3182046800000009</v>
      </c>
      <c r="E66" s="585">
        <v>1219.89548193</v>
      </c>
      <c r="F66" s="585">
        <v>1.4621895499999999</v>
      </c>
      <c r="G66" s="585">
        <v>0</v>
      </c>
      <c r="H66" s="585">
        <v>0</v>
      </c>
      <c r="J66" s="510"/>
    </row>
    <row r="67" spans="1:10" x14ac:dyDescent="0.3">
      <c r="A67" s="1078" t="s">
        <v>1331</v>
      </c>
      <c r="B67" s="1076">
        <v>4141.5873147299999</v>
      </c>
      <c r="C67" s="1076">
        <v>730.69322317000001</v>
      </c>
      <c r="D67" s="1076">
        <v>940.95791738000003</v>
      </c>
      <c r="E67" s="1076">
        <v>994.78712393000001</v>
      </c>
      <c r="F67" s="1076">
        <v>1070.14964224</v>
      </c>
      <c r="G67" s="1076">
        <v>15.7148772</v>
      </c>
      <c r="H67" s="1076">
        <v>389.28453081000004</v>
      </c>
      <c r="J67" s="510"/>
    </row>
    <row r="68" spans="1:10" x14ac:dyDescent="0.3">
      <c r="A68" s="586" t="s">
        <v>1330</v>
      </c>
      <c r="B68" s="585">
        <v>1733.7619959599999</v>
      </c>
      <c r="C68" s="585">
        <v>267.30730861000001</v>
      </c>
      <c r="D68" s="585">
        <v>729.10753712999997</v>
      </c>
      <c r="E68" s="585">
        <v>90.644514120000011</v>
      </c>
      <c r="F68" s="585">
        <v>577.39497105000009</v>
      </c>
      <c r="G68" s="585">
        <v>-2.0242100000000002E-3</v>
      </c>
      <c r="H68" s="585">
        <v>69.309689259999999</v>
      </c>
      <c r="J68" s="510"/>
    </row>
    <row r="69" spans="1:10" x14ac:dyDescent="0.3">
      <c r="A69" s="586" t="s">
        <v>1329</v>
      </c>
      <c r="B69" s="585">
        <v>467.92713953999998</v>
      </c>
      <c r="C69" s="585">
        <v>12.136354509999999</v>
      </c>
      <c r="D69" s="585">
        <v>137.7252909</v>
      </c>
      <c r="E69" s="585">
        <v>55.975904880000002</v>
      </c>
      <c r="F69" s="585">
        <v>246.37268784</v>
      </c>
      <c r="G69" s="585">
        <v>15.71690141</v>
      </c>
      <c r="H69" s="585">
        <v>0</v>
      </c>
      <c r="J69" s="510"/>
    </row>
    <row r="70" spans="1:10" x14ac:dyDescent="0.3">
      <c r="A70" s="559" t="s">
        <v>1328</v>
      </c>
      <c r="B70" s="585">
        <v>1939.8981792299999</v>
      </c>
      <c r="C70" s="585">
        <v>451.24956004999996</v>
      </c>
      <c r="D70" s="585">
        <v>74.125089349999996</v>
      </c>
      <c r="E70" s="585">
        <v>848.16670493000004</v>
      </c>
      <c r="F70" s="585">
        <v>246.38198334999998</v>
      </c>
      <c r="G70" s="585">
        <v>0</v>
      </c>
      <c r="H70" s="585">
        <v>319.97484155000001</v>
      </c>
      <c r="J70" s="510"/>
    </row>
    <row r="71" spans="1:10" x14ac:dyDescent="0.3">
      <c r="A71" s="683" t="s">
        <v>1327</v>
      </c>
      <c r="B71" s="1076">
        <v>3723.13710429</v>
      </c>
      <c r="C71" s="1076">
        <v>1714.3886015200001</v>
      </c>
      <c r="D71" s="1076">
        <v>741.47882244999994</v>
      </c>
      <c r="E71" s="1076">
        <v>520.84595215000002</v>
      </c>
      <c r="F71" s="1076">
        <v>662.15978071999996</v>
      </c>
      <c r="G71" s="1076">
        <v>0.22589044000000003</v>
      </c>
      <c r="H71" s="1076">
        <v>84.038057010000003</v>
      </c>
      <c r="J71" s="510"/>
    </row>
    <row r="72" spans="1:10" x14ac:dyDescent="0.3">
      <c r="A72" s="586" t="s">
        <v>1326</v>
      </c>
      <c r="B72" s="585">
        <v>1181.22025001</v>
      </c>
      <c r="C72" s="585">
        <v>270.16153302999999</v>
      </c>
      <c r="D72" s="585">
        <v>270.77942959999996</v>
      </c>
      <c r="E72" s="585">
        <v>314.26734476000001</v>
      </c>
      <c r="F72" s="585">
        <v>296.23029217999999</v>
      </c>
      <c r="G72" s="585">
        <v>0.22629436</v>
      </c>
      <c r="H72" s="585">
        <v>29.555356079999999</v>
      </c>
      <c r="J72" s="510"/>
    </row>
    <row r="73" spans="1:10" x14ac:dyDescent="0.3">
      <c r="A73" s="586" t="s">
        <v>1325</v>
      </c>
      <c r="B73" s="585">
        <v>377.18946707000003</v>
      </c>
      <c r="C73" s="585">
        <v>185.68161735999999</v>
      </c>
      <c r="D73" s="585">
        <v>62.937490960000005</v>
      </c>
      <c r="E73" s="585">
        <v>102.45628795</v>
      </c>
      <c r="F73" s="585">
        <v>24.385247329999999</v>
      </c>
      <c r="G73" s="585">
        <v>0</v>
      </c>
      <c r="H73" s="585">
        <v>1.72882347</v>
      </c>
      <c r="J73" s="510"/>
    </row>
    <row r="74" spans="1:10" x14ac:dyDescent="0.3">
      <c r="A74" s="586" t="s">
        <v>1324</v>
      </c>
      <c r="B74" s="585">
        <v>2164.72738721</v>
      </c>
      <c r="C74" s="585">
        <v>1258.5454511299999</v>
      </c>
      <c r="D74" s="585">
        <v>407.76190188999999</v>
      </c>
      <c r="E74" s="585">
        <v>104.12231944000001</v>
      </c>
      <c r="F74" s="585">
        <v>341.54424121</v>
      </c>
      <c r="G74" s="585">
        <v>-4.0392E-4</v>
      </c>
      <c r="H74" s="585">
        <v>52.753877459999998</v>
      </c>
      <c r="J74" s="510"/>
    </row>
    <row r="75" spans="1:10" x14ac:dyDescent="0.3">
      <c r="A75" s="1077" t="s">
        <v>1323</v>
      </c>
      <c r="B75" s="1076">
        <v>9038.0092425100011</v>
      </c>
      <c r="C75" s="1076">
        <v>2367.32008507</v>
      </c>
      <c r="D75" s="1076">
        <v>2172.8924870999999</v>
      </c>
      <c r="E75" s="1076">
        <v>1135.3251126600001</v>
      </c>
      <c r="F75" s="1076">
        <v>3183.3476100400003</v>
      </c>
      <c r="G75" s="1076">
        <v>1.8110380400000001</v>
      </c>
      <c r="H75" s="1076">
        <v>177.31290960000001</v>
      </c>
      <c r="J75" s="510"/>
    </row>
    <row r="76" spans="1:10" x14ac:dyDescent="0.3">
      <c r="A76" s="586" t="s">
        <v>1322</v>
      </c>
      <c r="B76" s="585">
        <v>1497.00338648</v>
      </c>
      <c r="C76" s="585">
        <v>203.03529992</v>
      </c>
      <c r="D76" s="585">
        <v>309.12030706999997</v>
      </c>
      <c r="E76" s="585">
        <v>95.340489749999989</v>
      </c>
      <c r="F76" s="585">
        <v>730.64836522000007</v>
      </c>
      <c r="G76" s="585">
        <v>0.21091579999999999</v>
      </c>
      <c r="H76" s="585">
        <v>158.64800872000001</v>
      </c>
      <c r="J76" s="510"/>
    </row>
    <row r="77" spans="1:10" x14ac:dyDescent="0.3">
      <c r="A77" s="559" t="s">
        <v>1321</v>
      </c>
      <c r="B77" s="585">
        <v>1430.9654520900001</v>
      </c>
      <c r="C77" s="585">
        <v>471.28225306999997</v>
      </c>
      <c r="D77" s="585">
        <v>354.49394971999999</v>
      </c>
      <c r="E77" s="585">
        <v>96.642996159999996</v>
      </c>
      <c r="F77" s="585">
        <v>508.54625313999998</v>
      </c>
      <c r="G77" s="585">
        <v>0</v>
      </c>
      <c r="H77" s="585">
        <v>0</v>
      </c>
      <c r="J77" s="510"/>
    </row>
    <row r="78" spans="1:10" x14ac:dyDescent="0.3">
      <c r="A78" s="586" t="s">
        <v>1320</v>
      </c>
      <c r="B78" s="585">
        <v>3473.0875616799999</v>
      </c>
      <c r="C78" s="585">
        <v>928.84246039999994</v>
      </c>
      <c r="D78" s="585">
        <v>970.53136962999997</v>
      </c>
      <c r="E78" s="585">
        <v>489.79066906999998</v>
      </c>
      <c r="F78" s="585">
        <v>1065.73142493</v>
      </c>
      <c r="G78" s="585">
        <v>0</v>
      </c>
      <c r="H78" s="585">
        <v>18.191637650000001</v>
      </c>
      <c r="J78" s="510"/>
    </row>
    <row r="79" spans="1:10" x14ac:dyDescent="0.3">
      <c r="A79" s="586" t="s">
        <v>1319</v>
      </c>
      <c r="B79" s="585">
        <v>243.60274942999999</v>
      </c>
      <c r="C79" s="585">
        <v>63.217950210000005</v>
      </c>
      <c r="D79" s="585">
        <v>56.521096579999998</v>
      </c>
      <c r="E79" s="585">
        <v>32.584976330000003</v>
      </c>
      <c r="F79" s="585">
        <v>91.278726309999996</v>
      </c>
      <c r="G79" s="585">
        <v>0</v>
      </c>
      <c r="H79" s="585">
        <v>0</v>
      </c>
      <c r="J79" s="510"/>
    </row>
    <row r="80" spans="1:10" x14ac:dyDescent="0.3">
      <c r="A80" s="586" t="s">
        <v>1318</v>
      </c>
      <c r="B80" s="585">
        <v>1321.8254737899999</v>
      </c>
      <c r="C80" s="585">
        <v>592.09384423999995</v>
      </c>
      <c r="D80" s="585">
        <v>348.20479505999998</v>
      </c>
      <c r="E80" s="585">
        <v>73.471579129999995</v>
      </c>
      <c r="F80" s="585">
        <v>305.97088101999998</v>
      </c>
      <c r="G80" s="585">
        <v>1.61111111</v>
      </c>
      <c r="H80" s="585">
        <v>0.47326323000000003</v>
      </c>
      <c r="J80" s="510"/>
    </row>
    <row r="81" spans="1:10" x14ac:dyDescent="0.3">
      <c r="A81" s="586" t="s">
        <v>1317</v>
      </c>
      <c r="B81" s="585">
        <v>1071.5246190400001</v>
      </c>
      <c r="C81" s="585">
        <v>108.84827723000001</v>
      </c>
      <c r="D81" s="585">
        <v>134.02096903999998</v>
      </c>
      <c r="E81" s="585">
        <v>347.49440221999998</v>
      </c>
      <c r="F81" s="585">
        <v>481.17195942000001</v>
      </c>
      <c r="G81" s="585">
        <v>-1.098887E-2</v>
      </c>
      <c r="H81" s="585">
        <v>0</v>
      </c>
      <c r="J81" s="510"/>
    </row>
    <row r="82" spans="1:10" x14ac:dyDescent="0.3">
      <c r="A82" s="1077" t="s">
        <v>1316</v>
      </c>
      <c r="B82" s="1076">
        <v>31981.545038159999</v>
      </c>
      <c r="C82" s="1076">
        <v>8292.6211084799997</v>
      </c>
      <c r="D82" s="1076">
        <v>6790.7425610400005</v>
      </c>
      <c r="E82" s="1076">
        <v>7777.2928117699994</v>
      </c>
      <c r="F82" s="1076">
        <v>8108.8558577000003</v>
      </c>
      <c r="G82" s="1076">
        <v>385.27133404</v>
      </c>
      <c r="H82" s="1076">
        <v>626.76136512999994</v>
      </c>
      <c r="J82" s="510"/>
    </row>
    <row r="83" spans="1:10" x14ac:dyDescent="0.3">
      <c r="A83" s="586" t="s">
        <v>1315</v>
      </c>
      <c r="B83" s="585">
        <v>1877.43941954</v>
      </c>
      <c r="C83" s="585">
        <v>266.1520428</v>
      </c>
      <c r="D83" s="585">
        <v>459.30388633000001</v>
      </c>
      <c r="E83" s="585">
        <v>235.68039834000001</v>
      </c>
      <c r="F83" s="585">
        <v>679.77379257999996</v>
      </c>
      <c r="G83" s="585">
        <v>231.42548413999998</v>
      </c>
      <c r="H83" s="585">
        <v>5.1038153499999996</v>
      </c>
      <c r="J83" s="510"/>
    </row>
    <row r="84" spans="1:10" x14ac:dyDescent="0.3">
      <c r="A84" s="586" t="s">
        <v>1314</v>
      </c>
      <c r="B84" s="585">
        <v>3262.0049063900001</v>
      </c>
      <c r="C84" s="585">
        <v>617.04014489999997</v>
      </c>
      <c r="D84" s="585">
        <v>1583.0162541300001</v>
      </c>
      <c r="E84" s="585">
        <v>150.60906376</v>
      </c>
      <c r="F84" s="585">
        <v>648.37740904000009</v>
      </c>
      <c r="G84" s="585">
        <v>127.60679573</v>
      </c>
      <c r="H84" s="585">
        <v>135.35523882999999</v>
      </c>
      <c r="J84" s="510"/>
    </row>
    <row r="85" spans="1:10" x14ac:dyDescent="0.3">
      <c r="A85" s="586" t="s">
        <v>1313</v>
      </c>
      <c r="B85" s="585">
        <v>11400.386420819999</v>
      </c>
      <c r="C85" s="585">
        <v>3461.8995456299999</v>
      </c>
      <c r="D85" s="585">
        <v>1137.1649886</v>
      </c>
      <c r="E85" s="585">
        <v>3184.4662767099999</v>
      </c>
      <c r="F85" s="585">
        <v>3342.46087708</v>
      </c>
      <c r="G85" s="585">
        <v>-4.4995E-3</v>
      </c>
      <c r="H85" s="585">
        <v>274.39923229999999</v>
      </c>
      <c r="J85" s="510"/>
    </row>
    <row r="86" spans="1:10" x14ac:dyDescent="0.3">
      <c r="A86" s="586" t="s">
        <v>1312</v>
      </c>
      <c r="B86" s="585">
        <v>6571.9001942299992</v>
      </c>
      <c r="C86" s="585">
        <v>1312.12372891</v>
      </c>
      <c r="D86" s="585">
        <v>1173.22518231</v>
      </c>
      <c r="E86" s="585">
        <v>3051.1616567699998</v>
      </c>
      <c r="F86" s="585">
        <v>975.66771293999989</v>
      </c>
      <c r="G86" s="585">
        <v>-1.0845499999999999E-3</v>
      </c>
      <c r="H86" s="585">
        <v>59.722997849999999</v>
      </c>
      <c r="J86" s="510"/>
    </row>
    <row r="87" spans="1:10" x14ac:dyDescent="0.3">
      <c r="A87" s="586" t="s">
        <v>1311</v>
      </c>
      <c r="B87" s="585">
        <v>4949.63151423</v>
      </c>
      <c r="C87" s="585">
        <v>1752.6343848600002</v>
      </c>
      <c r="D87" s="585">
        <v>1129.9832229899998</v>
      </c>
      <c r="E87" s="585">
        <v>473.93977092</v>
      </c>
      <c r="F87" s="585">
        <v>1533.3103257599998</v>
      </c>
      <c r="G87" s="585">
        <v>7.34268725</v>
      </c>
      <c r="H87" s="585">
        <v>52.421122450000006</v>
      </c>
      <c r="J87" s="510"/>
    </row>
    <row r="88" spans="1:10" x14ac:dyDescent="0.3">
      <c r="A88" s="586" t="s">
        <v>1310</v>
      </c>
      <c r="B88" s="585">
        <v>2380.9799207599999</v>
      </c>
      <c r="C88" s="585">
        <v>392.48420986000002</v>
      </c>
      <c r="D88" s="585">
        <v>845.72541901</v>
      </c>
      <c r="E88" s="585">
        <v>540.81696115</v>
      </c>
      <c r="F88" s="585">
        <v>489.91336387999996</v>
      </c>
      <c r="G88" s="585">
        <v>18.922911059999997</v>
      </c>
      <c r="H88" s="585">
        <v>93.117055800000003</v>
      </c>
      <c r="J88" s="510"/>
    </row>
    <row r="89" spans="1:10" x14ac:dyDescent="0.3">
      <c r="A89" s="586" t="s">
        <v>1309</v>
      </c>
      <c r="B89" s="585">
        <v>1539.20266219</v>
      </c>
      <c r="C89" s="585">
        <v>490.28705151999998</v>
      </c>
      <c r="D89" s="585">
        <v>462.32360767</v>
      </c>
      <c r="E89" s="585">
        <v>140.61868411999998</v>
      </c>
      <c r="F89" s="585">
        <v>439.35237641999998</v>
      </c>
      <c r="G89" s="585">
        <v>-2.0960090000000001E-2</v>
      </c>
      <c r="H89" s="585">
        <v>6.6419025500000002</v>
      </c>
      <c r="J89" s="510"/>
    </row>
    <row r="90" spans="1:10" x14ac:dyDescent="0.3">
      <c r="A90" s="1077" t="s">
        <v>1308</v>
      </c>
      <c r="B90" s="1076">
        <v>7725.6058532100005</v>
      </c>
      <c r="C90" s="1076">
        <v>396.21521461000003</v>
      </c>
      <c r="D90" s="1076">
        <v>246.36179462999999</v>
      </c>
      <c r="E90" s="1076">
        <v>4864.2370819300004</v>
      </c>
      <c r="F90" s="1076">
        <v>105.77338266</v>
      </c>
      <c r="G90" s="1076">
        <v>0</v>
      </c>
      <c r="H90" s="1076">
        <v>2113.0183793800006</v>
      </c>
      <c r="J90" s="510"/>
    </row>
    <row r="91" spans="1:10" x14ac:dyDescent="0.3">
      <c r="A91" s="586" t="s">
        <v>1307</v>
      </c>
      <c r="B91" s="585">
        <v>81.360315700000001</v>
      </c>
      <c r="C91" s="585">
        <v>1.3802239999999999E-2</v>
      </c>
      <c r="D91" s="585">
        <v>16.023097159999999</v>
      </c>
      <c r="E91" s="585">
        <v>64.740942610000005</v>
      </c>
      <c r="F91" s="585">
        <v>0.15188680999999998</v>
      </c>
      <c r="G91" s="585">
        <v>0</v>
      </c>
      <c r="H91" s="585">
        <v>0.43058688000000001</v>
      </c>
      <c r="J91" s="510"/>
    </row>
    <row r="92" spans="1:10" x14ac:dyDescent="0.3">
      <c r="A92" s="586" t="s">
        <v>1306</v>
      </c>
      <c r="B92" s="585">
        <v>7301.4039858599999</v>
      </c>
      <c r="C92" s="585">
        <v>248.55241419000001</v>
      </c>
      <c r="D92" s="585">
        <v>148.55222299000002</v>
      </c>
      <c r="E92" s="585">
        <v>4696.2467012299994</v>
      </c>
      <c r="F92" s="585">
        <v>95.464930980000005</v>
      </c>
      <c r="G92" s="585">
        <v>0</v>
      </c>
      <c r="H92" s="585">
        <v>2112.5877164700005</v>
      </c>
      <c r="J92" s="510"/>
    </row>
    <row r="93" spans="1:10" x14ac:dyDescent="0.3">
      <c r="A93" s="586" t="s">
        <v>1305</v>
      </c>
      <c r="B93" s="585">
        <v>342.84155164999999</v>
      </c>
      <c r="C93" s="585">
        <v>147.64899818000001</v>
      </c>
      <c r="D93" s="585">
        <v>81.78647448000001</v>
      </c>
      <c r="E93" s="585">
        <v>103.24943809</v>
      </c>
      <c r="F93" s="585">
        <v>10.15656487</v>
      </c>
      <c r="G93" s="585">
        <v>0</v>
      </c>
      <c r="H93" s="585">
        <v>7.6030000000000002E-5</v>
      </c>
      <c r="J93" s="510"/>
    </row>
    <row r="94" spans="1:10" x14ac:dyDescent="0.3">
      <c r="A94" s="1077" t="s">
        <v>1304</v>
      </c>
      <c r="B94" s="1076">
        <v>7829.1675156200008</v>
      </c>
      <c r="C94" s="1076">
        <v>1224.4372438999999</v>
      </c>
      <c r="D94" s="1076">
        <v>1868.0136036000001</v>
      </c>
      <c r="E94" s="1076">
        <v>1036.01713193</v>
      </c>
      <c r="F94" s="1076">
        <v>3560.34738539</v>
      </c>
      <c r="G94" s="1076">
        <v>84.364711060000005</v>
      </c>
      <c r="H94" s="1076">
        <v>55.987439739999999</v>
      </c>
      <c r="J94" s="510"/>
    </row>
    <row r="95" spans="1:10" x14ac:dyDescent="0.3">
      <c r="A95" s="599" t="s">
        <v>1303</v>
      </c>
      <c r="B95" s="585">
        <v>2535.6663749600002</v>
      </c>
      <c r="C95" s="585">
        <v>642.39543793000007</v>
      </c>
      <c r="D95" s="585">
        <v>637.61885999000003</v>
      </c>
      <c r="E95" s="585">
        <v>587.88051100000007</v>
      </c>
      <c r="F95" s="585">
        <v>665.85419236000007</v>
      </c>
      <c r="G95" s="585">
        <v>-5.4700000000000001E-6</v>
      </c>
      <c r="H95" s="585">
        <v>1.9173791499999999</v>
      </c>
      <c r="J95" s="510"/>
    </row>
    <row r="96" spans="1:10" x14ac:dyDescent="0.3">
      <c r="A96" s="599" t="s">
        <v>1302</v>
      </c>
      <c r="B96" s="585">
        <v>1984.4457539599998</v>
      </c>
      <c r="C96" s="585">
        <v>139.08961962000001</v>
      </c>
      <c r="D96" s="585">
        <v>1123.6501018699998</v>
      </c>
      <c r="E96" s="585">
        <v>396.66528196000002</v>
      </c>
      <c r="F96" s="585">
        <v>186.75514795999999</v>
      </c>
      <c r="G96" s="585">
        <v>84.36471653000001</v>
      </c>
      <c r="H96" s="585">
        <v>53.920886019999998</v>
      </c>
      <c r="J96" s="510"/>
    </row>
    <row r="97" spans="1:21" x14ac:dyDescent="0.3">
      <c r="A97" s="586" t="s">
        <v>1301</v>
      </c>
      <c r="B97" s="585">
        <v>3309.0553867000003</v>
      </c>
      <c r="C97" s="585">
        <v>442.95218634999998</v>
      </c>
      <c r="D97" s="585">
        <v>106.74464174000001</v>
      </c>
      <c r="E97" s="585">
        <v>51.471338969999998</v>
      </c>
      <c r="F97" s="585">
        <v>2707.7380450699998</v>
      </c>
      <c r="G97" s="585">
        <v>0</v>
      </c>
      <c r="H97" s="585">
        <v>0.14917457000000001</v>
      </c>
      <c r="J97" s="510"/>
    </row>
    <row r="98" spans="1:21" x14ac:dyDescent="0.3">
      <c r="A98" s="1077" t="s">
        <v>1079</v>
      </c>
      <c r="B98" s="1076">
        <v>43872.58989273</v>
      </c>
      <c r="C98" s="1076">
        <v>10527.537351159999</v>
      </c>
      <c r="D98" s="1076">
        <v>8073.4167122700001</v>
      </c>
      <c r="E98" s="1076">
        <v>9053.3480385899984</v>
      </c>
      <c r="F98" s="1076">
        <v>15508.818834740001</v>
      </c>
      <c r="G98" s="1076">
        <v>2.72398205</v>
      </c>
      <c r="H98" s="1076">
        <v>706.74497392000001</v>
      </c>
      <c r="J98" s="510"/>
    </row>
    <row r="99" spans="1:21" x14ac:dyDescent="0.3">
      <c r="A99" s="586" t="s">
        <v>1300</v>
      </c>
      <c r="B99" s="563">
        <v>26355.771594326736</v>
      </c>
      <c r="C99" s="585">
        <v>6893.4714694594832</v>
      </c>
      <c r="D99" s="585">
        <v>4211.1287015044472</v>
      </c>
      <c r="E99" s="585">
        <v>7524.0267087636439</v>
      </c>
      <c r="F99" s="585">
        <v>7017.6757586291606</v>
      </c>
      <c r="G99" s="585">
        <v>2.72398205</v>
      </c>
      <c r="H99" s="585">
        <v>706.74497392000001</v>
      </c>
      <c r="J99" s="510"/>
    </row>
    <row r="100" spans="1:21" x14ac:dyDescent="0.3">
      <c r="A100" s="586" t="s">
        <v>1299</v>
      </c>
      <c r="B100" s="563">
        <v>17516.818298403265</v>
      </c>
      <c r="C100" s="585">
        <v>3634.0658817005155</v>
      </c>
      <c r="D100" s="585">
        <v>3862.2880107655524</v>
      </c>
      <c r="E100" s="585">
        <v>1529.3213298263549</v>
      </c>
      <c r="F100" s="585">
        <v>8491.1430761108404</v>
      </c>
      <c r="G100" s="585">
        <v>0</v>
      </c>
      <c r="H100" s="585">
        <v>0</v>
      </c>
      <c r="J100" s="510"/>
    </row>
    <row r="101" spans="1:21" x14ac:dyDescent="0.3">
      <c r="A101" s="1077" t="s">
        <v>1298</v>
      </c>
      <c r="B101" s="1076">
        <v>1358.3235189300001</v>
      </c>
      <c r="C101" s="1076">
        <v>1164.8843047</v>
      </c>
      <c r="D101" s="1076">
        <v>-3.486431000001744E-2</v>
      </c>
      <c r="E101" s="1076">
        <v>99.654107980000006</v>
      </c>
      <c r="F101" s="1076">
        <v>93.834309140000002</v>
      </c>
      <c r="G101" s="1076">
        <v>0</v>
      </c>
      <c r="H101" s="1076">
        <v>-1.4338580000000434E-2</v>
      </c>
      <c r="J101" s="585"/>
      <c r="K101" s="585"/>
      <c r="L101" s="1075"/>
      <c r="M101" s="585"/>
      <c r="N101" s="585"/>
      <c r="O101" s="1075"/>
      <c r="P101" s="1075"/>
    </row>
    <row r="102" spans="1:21" ht="15" thickBot="1" x14ac:dyDescent="0.35">
      <c r="B102" s="581"/>
      <c r="C102" s="563"/>
      <c r="D102" s="563"/>
      <c r="E102" s="563"/>
      <c r="F102" s="563"/>
      <c r="G102" s="563"/>
      <c r="H102" s="563"/>
      <c r="J102" s="510"/>
    </row>
    <row r="103" spans="1:21" ht="15" thickBot="1" x14ac:dyDescent="0.35">
      <c r="A103" s="580" t="s">
        <v>330</v>
      </c>
      <c r="B103" s="579">
        <v>132624.64494895001</v>
      </c>
      <c r="C103" s="579">
        <v>35219.209762419996</v>
      </c>
      <c r="D103" s="579">
        <v>23179.05577576</v>
      </c>
      <c r="E103" s="579">
        <v>28727.785425379996</v>
      </c>
      <c r="F103" s="579">
        <v>40194.175505670006</v>
      </c>
      <c r="G103" s="579">
        <v>500.55628836</v>
      </c>
      <c r="H103" s="579">
        <v>4803.8621913600009</v>
      </c>
      <c r="J103" s="510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</row>
    <row r="104" spans="1:21" x14ac:dyDescent="0.3">
      <c r="A104" s="586" t="s">
        <v>594</v>
      </c>
      <c r="B104" s="585">
        <v>141788.81655292001</v>
      </c>
      <c r="C104" s="585">
        <v>33395.174887299996</v>
      </c>
      <c r="D104" s="585">
        <v>29938.939209089996</v>
      </c>
      <c r="E104" s="585">
        <v>33499.019483579999</v>
      </c>
      <c r="F104" s="585">
        <v>44955.682972949995</v>
      </c>
      <c r="G104" s="585">
        <v>0</v>
      </c>
      <c r="H104" s="585">
        <v>0</v>
      </c>
      <c r="J104" s="510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</row>
    <row r="105" spans="1:21" x14ac:dyDescent="0.3">
      <c r="A105" s="586" t="s">
        <v>593</v>
      </c>
      <c r="B105" s="585">
        <v>18224.527529899999</v>
      </c>
      <c r="C105" s="585">
        <v>7838.3267192599997</v>
      </c>
      <c r="D105" s="585">
        <v>5385.09477599</v>
      </c>
      <c r="E105" s="585">
        <v>2581.9095777400003</v>
      </c>
      <c r="F105" s="585">
        <v>2419.1543413499999</v>
      </c>
      <c r="G105" s="585">
        <v>0</v>
      </c>
      <c r="H105" s="585">
        <v>4.2115560000000003E-2</v>
      </c>
      <c r="J105" s="510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</row>
    <row r="106" spans="1:21" ht="15" thickBot="1" x14ac:dyDescent="0.35">
      <c r="A106" s="584" t="s">
        <v>1293</v>
      </c>
      <c r="B106" s="583">
        <v>7150.7868870099992</v>
      </c>
      <c r="C106" s="583">
        <v>1087.3991837300018</v>
      </c>
      <c r="D106" s="583">
        <v>3168.4005905799977</v>
      </c>
      <c r="E106" s="583">
        <v>577.98750963000157</v>
      </c>
      <c r="F106" s="583">
        <v>2316.9994244800077</v>
      </c>
      <c r="G106" s="583">
        <v>0</v>
      </c>
      <c r="H106" s="583">
        <v>1.785899999999993E-4</v>
      </c>
      <c r="J106" s="510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</row>
    <row r="107" spans="1:21" ht="15" thickBot="1" x14ac:dyDescent="0.35">
      <c r="A107" s="578" t="s">
        <v>329</v>
      </c>
      <c r="B107" s="577">
        <v>167164.13096983</v>
      </c>
      <c r="C107" s="577">
        <v>42320.90079028999</v>
      </c>
      <c r="D107" s="577">
        <v>38492.434575659994</v>
      </c>
      <c r="E107" s="577">
        <v>36658.916570950001</v>
      </c>
      <c r="F107" s="577">
        <v>49691.836738780003</v>
      </c>
      <c r="G107" s="577">
        <v>0</v>
      </c>
      <c r="H107" s="577">
        <v>4.2294150000000003E-2</v>
      </c>
      <c r="J107" s="510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</row>
    <row r="108" spans="1:21" ht="15" thickBot="1" x14ac:dyDescent="0.35">
      <c r="A108" s="580" t="s">
        <v>323</v>
      </c>
      <c r="B108" s="579">
        <v>4062.0585063200001</v>
      </c>
      <c r="C108" s="579">
        <v>1131.0303724299999</v>
      </c>
      <c r="D108" s="579">
        <v>1330.6728735300001</v>
      </c>
      <c r="E108" s="579">
        <v>28.34877985</v>
      </c>
      <c r="F108" s="579">
        <v>1572.0064805099998</v>
      </c>
      <c r="G108" s="579">
        <v>0</v>
      </c>
      <c r="H108" s="579">
        <v>0</v>
      </c>
      <c r="J108" s="510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</row>
    <row r="109" spans="1:21" ht="15" thickBot="1" x14ac:dyDescent="0.35">
      <c r="A109" s="580" t="s">
        <v>678</v>
      </c>
      <c r="B109" s="579">
        <v>18888.836786039999</v>
      </c>
      <c r="C109" s="579">
        <v>0</v>
      </c>
      <c r="D109" s="579">
        <v>18888.836786039999</v>
      </c>
      <c r="E109" s="579">
        <v>0</v>
      </c>
      <c r="F109" s="579">
        <v>0</v>
      </c>
      <c r="G109" s="579">
        <v>0</v>
      </c>
      <c r="H109" s="579">
        <v>0</v>
      </c>
      <c r="J109" s="510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</row>
    <row r="110" spans="1:21" ht="15" thickBot="1" x14ac:dyDescent="0.35">
      <c r="A110" s="578" t="s">
        <v>328</v>
      </c>
      <c r="B110" s="577">
        <v>322739.67121114</v>
      </c>
      <c r="C110" s="577">
        <v>78671.140925139989</v>
      </c>
      <c r="D110" s="577">
        <v>81891.000010989999</v>
      </c>
      <c r="E110" s="577">
        <v>65415.050776179996</v>
      </c>
      <c r="F110" s="577">
        <v>91458.018724960013</v>
      </c>
      <c r="G110" s="577">
        <v>500.55628836</v>
      </c>
      <c r="H110" s="577">
        <v>4803.904485510001</v>
      </c>
      <c r="J110" s="510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</row>
    <row r="111" spans="1:21" ht="15" thickBot="1" x14ac:dyDescent="0.35">
      <c r="A111" s="580" t="s">
        <v>1292</v>
      </c>
      <c r="B111" s="579">
        <v>303850.83442510001</v>
      </c>
      <c r="C111" s="579">
        <v>78671.140925139989</v>
      </c>
      <c r="D111" s="579">
        <v>63002.163224949996</v>
      </c>
      <c r="E111" s="579">
        <v>65415.050776179996</v>
      </c>
      <c r="F111" s="579">
        <v>91458.018724960013</v>
      </c>
      <c r="G111" s="579">
        <v>500.55628836</v>
      </c>
      <c r="H111" s="579">
        <v>4803.904485510001</v>
      </c>
      <c r="J111" s="510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</row>
    <row r="112" spans="1:21" x14ac:dyDescent="0.3">
      <c r="A112" s="569"/>
      <c r="B112" s="602"/>
      <c r="C112" s="602"/>
      <c r="D112" s="602"/>
      <c r="E112" s="602"/>
      <c r="F112" s="602"/>
      <c r="G112" s="602"/>
      <c r="H112" s="602"/>
    </row>
    <row r="113" spans="1:8" x14ac:dyDescent="0.3">
      <c r="A113" s="569"/>
      <c r="B113" s="602"/>
      <c r="C113" s="602"/>
      <c r="D113" s="602"/>
      <c r="E113" s="602"/>
      <c r="F113" s="602"/>
      <c r="G113" s="602"/>
      <c r="H113" s="602"/>
    </row>
    <row r="114" spans="1:8" x14ac:dyDescent="0.3">
      <c r="B114" s="602"/>
      <c r="C114" s="677"/>
      <c r="D114" s="585"/>
      <c r="E114" s="585"/>
      <c r="F114" s="1074"/>
      <c r="G114" s="563"/>
      <c r="H114" s="563"/>
    </row>
    <row r="115" spans="1:8" x14ac:dyDescent="0.3">
      <c r="B115" s="674"/>
      <c r="C115" s="674"/>
      <c r="D115" s="674"/>
      <c r="E115" s="674"/>
      <c r="F115" s="674"/>
      <c r="G115" s="674"/>
      <c r="H115" s="674"/>
    </row>
  </sheetData>
  <pageMargins left="0.7" right="0.7" top="0.75" bottom="0.75" header="0.3" footer="0.3"/>
  <pageSetup paperSize="9" scale="75" fitToWidth="0" fitToHeight="0" orientation="portrait" r:id="rId1"/>
  <rowBreaks count="1" manualBreakCount="1">
    <brk id="58" max="16383" man="1"/>
  </rowBreaks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CE5FF-250A-471E-9F98-26AC988CEDD4}">
  <sheetPr codeName="Sheet32"/>
  <dimension ref="A1:V114"/>
  <sheetViews>
    <sheetView view="pageLayout" topLeftCell="A120" zoomScaleNormal="100" zoomScaleSheetLayoutView="85" workbookViewId="0">
      <selection activeCell="G54" sqref="G54"/>
    </sheetView>
  </sheetViews>
  <sheetFormatPr defaultColWidth="9.109375" defaultRowHeight="13.8" x14ac:dyDescent="0.25"/>
  <cols>
    <col min="1" max="1" width="31.44140625" style="563" customWidth="1"/>
    <col min="2" max="3" width="9.6640625" style="563" customWidth="1"/>
    <col min="4" max="4" width="11.33203125" style="563" customWidth="1"/>
    <col min="5" max="5" width="9.6640625" style="563" customWidth="1"/>
    <col min="6" max="6" width="11.5546875" style="563" customWidth="1"/>
    <col min="7" max="8" width="9.6640625" style="563" customWidth="1"/>
    <col min="9" max="9" width="13.109375" style="563" customWidth="1"/>
    <col min="10" max="10" width="12.6640625" style="563" customWidth="1"/>
    <col min="11" max="11" width="9.109375" style="557"/>
    <col min="12" max="12" width="7.33203125" style="1085" customWidth="1"/>
    <col min="13" max="13" width="9.109375" style="557"/>
    <col min="14" max="14" width="9.109375" style="1084"/>
    <col min="15" max="15" width="9.109375" style="557"/>
    <col min="16" max="16" width="9.109375" style="1084"/>
    <col min="17" max="16384" width="9.109375" style="557"/>
  </cols>
  <sheetData>
    <row r="1" spans="1:10" ht="12.75" customHeight="1" x14ac:dyDescent="0.25">
      <c r="A1" s="1096" t="s">
        <v>1341</v>
      </c>
      <c r="B1" s="1096"/>
      <c r="C1" s="1096"/>
      <c r="F1" s="674"/>
      <c r="G1" s="1081"/>
      <c r="J1" s="1095"/>
    </row>
    <row r="2" spans="1:10" ht="3.75" customHeight="1" x14ac:dyDescent="0.25">
      <c r="C2" s="677"/>
      <c r="D2" s="678"/>
      <c r="E2" s="677"/>
      <c r="G2" s="1081"/>
      <c r="J2" s="1095"/>
    </row>
    <row r="3" spans="1:10" ht="26.25" customHeight="1" x14ac:dyDescent="0.25">
      <c r="A3" s="604"/>
      <c r="B3" s="677" t="s">
        <v>342</v>
      </c>
      <c r="C3" s="1093" t="s">
        <v>341</v>
      </c>
      <c r="D3" s="2134" t="s">
        <v>629</v>
      </c>
      <c r="E3" s="1093" t="s">
        <v>340</v>
      </c>
      <c r="F3" s="677" t="s">
        <v>339</v>
      </c>
      <c r="G3" s="1093" t="s">
        <v>338</v>
      </c>
      <c r="H3" s="2132" t="s">
        <v>721</v>
      </c>
      <c r="I3" s="2134" t="s">
        <v>720</v>
      </c>
      <c r="J3" s="2134" t="s">
        <v>628</v>
      </c>
    </row>
    <row r="4" spans="1:10" ht="12.75" customHeight="1" thickBot="1" x14ac:dyDescent="0.3">
      <c r="A4" s="1092" t="s">
        <v>137</v>
      </c>
      <c r="B4" s="676" t="s">
        <v>337</v>
      </c>
      <c r="C4" s="1090" t="s">
        <v>336</v>
      </c>
      <c r="D4" s="2137"/>
      <c r="E4" s="1091" t="s">
        <v>1340</v>
      </c>
      <c r="F4" s="676" t="s">
        <v>335</v>
      </c>
      <c r="G4" s="1090" t="s">
        <v>1339</v>
      </c>
      <c r="H4" s="2133"/>
      <c r="I4" s="2135"/>
      <c r="J4" s="2136"/>
    </row>
    <row r="5" spans="1:10" ht="12.75" customHeight="1" x14ac:dyDescent="0.25">
      <c r="A5" s="1077" t="s">
        <v>1078</v>
      </c>
      <c r="B5" s="1076">
        <v>-2.2750096099999997</v>
      </c>
      <c r="C5" s="1076">
        <v>-6.6884428642921501</v>
      </c>
      <c r="D5" s="1076">
        <v>116.15019552</v>
      </c>
      <c r="E5" s="1076">
        <v>84.779840580191788</v>
      </c>
      <c r="F5" s="1076">
        <v>94.598084139999997</v>
      </c>
      <c r="G5" s="1076">
        <v>81.44461894057774</v>
      </c>
      <c r="H5" s="1076">
        <v>54.562221780000002</v>
      </c>
      <c r="I5" s="1076">
        <v>40.035862359999996</v>
      </c>
      <c r="J5" s="1076">
        <v>13605.615872990002</v>
      </c>
    </row>
    <row r="6" spans="1:10" ht="12.75" customHeight="1" x14ac:dyDescent="0.25">
      <c r="A6" s="1077" t="s">
        <v>1335</v>
      </c>
      <c r="B6" s="1076">
        <v>-5.4175939600000005</v>
      </c>
      <c r="C6" s="1076">
        <v>-80.368153092395346</v>
      </c>
      <c r="D6" s="1076">
        <v>216.09068536000001</v>
      </c>
      <c r="E6" s="1076">
        <v>758.88798297909602</v>
      </c>
      <c r="F6" s="1076">
        <v>151.07641276999999</v>
      </c>
      <c r="G6" s="1076">
        <v>69.91343126072816</v>
      </c>
      <c r="H6" s="1076">
        <v>128.67322833</v>
      </c>
      <c r="I6" s="1076">
        <v>22.40318443999999</v>
      </c>
      <c r="J6" s="1076">
        <v>2696.3884332499997</v>
      </c>
    </row>
    <row r="7" spans="1:10" ht="12.75" customHeight="1" x14ac:dyDescent="0.25">
      <c r="A7" s="586" t="s">
        <v>1334</v>
      </c>
      <c r="B7" s="585">
        <v>-1.6824955099999999</v>
      </c>
      <c r="C7" s="585">
        <v>-72.4941487623787</v>
      </c>
      <c r="D7" s="585">
        <v>46.982309990000005</v>
      </c>
      <c r="E7" s="585">
        <v>491.94157959882898</v>
      </c>
      <c r="F7" s="585">
        <v>26.6900929</v>
      </c>
      <c r="G7" s="585">
        <v>56.808813584689389</v>
      </c>
      <c r="H7" s="585">
        <v>22.260013439999998</v>
      </c>
      <c r="I7" s="585">
        <v>4.4300794600000017</v>
      </c>
      <c r="J7" s="585">
        <v>928.34830877999991</v>
      </c>
    </row>
    <row r="8" spans="1:10" ht="12.75" customHeight="1" x14ac:dyDescent="0.25">
      <c r="A8" s="586" t="s">
        <v>1333</v>
      </c>
      <c r="B8" s="585">
        <v>-3.86593433</v>
      </c>
      <c r="C8" s="585">
        <v>-254.86170098616219</v>
      </c>
      <c r="D8" s="585">
        <v>167.82984607</v>
      </c>
      <c r="E8" s="585">
        <v>2299.683558760416</v>
      </c>
      <c r="F8" s="585">
        <v>123.04524871</v>
      </c>
      <c r="G8" s="585">
        <v>73.315474923738634</v>
      </c>
      <c r="H8" s="585">
        <v>105.94456828000001</v>
      </c>
      <c r="I8" s="585">
        <v>17.100680429999983</v>
      </c>
      <c r="J8" s="585">
        <v>606.7501417499999</v>
      </c>
    </row>
    <row r="9" spans="1:10" ht="12.75" customHeight="1" x14ac:dyDescent="0.25">
      <c r="A9" s="599" t="s">
        <v>1332</v>
      </c>
      <c r="B9" s="585">
        <v>0.13083588000000002</v>
      </c>
      <c r="C9" s="585">
        <v>4.5065705188829144</v>
      </c>
      <c r="D9" s="585">
        <v>1.2785293</v>
      </c>
      <c r="E9" s="585">
        <v>10.996861779437404</v>
      </c>
      <c r="F9" s="585">
        <v>1.34107116</v>
      </c>
      <c r="G9" s="585">
        <v>104.89170330316246</v>
      </c>
      <c r="H9" s="585">
        <v>0.46864661000000002</v>
      </c>
      <c r="I9" s="585">
        <v>0.87242455000000008</v>
      </c>
      <c r="J9" s="585">
        <v>1161.2899827199999</v>
      </c>
    </row>
    <row r="10" spans="1:10" ht="12.75" customHeight="1" x14ac:dyDescent="0.25">
      <c r="A10" s="1078" t="s">
        <v>1331</v>
      </c>
      <c r="B10" s="1076">
        <v>59.770033310000002</v>
      </c>
      <c r="C10" s="1076">
        <v>623.10726815730561</v>
      </c>
      <c r="D10" s="1076">
        <v>797.61364564999997</v>
      </c>
      <c r="E10" s="1076">
        <v>1894.2365827221497</v>
      </c>
      <c r="F10" s="1076">
        <v>373.83762455999999</v>
      </c>
      <c r="G10" s="1076">
        <v>46.869512150252667</v>
      </c>
      <c r="H10" s="1076">
        <v>367.80513222000002</v>
      </c>
      <c r="I10" s="1076">
        <v>6.0324923399999761</v>
      </c>
      <c r="J10" s="1076">
        <v>3836.9016934599999</v>
      </c>
    </row>
    <row r="11" spans="1:10" ht="12.75" customHeight="1" x14ac:dyDescent="0.25">
      <c r="A11" s="586" t="s">
        <v>1330</v>
      </c>
      <c r="B11" s="585">
        <v>-0.3729925</v>
      </c>
      <c r="C11" s="585">
        <v>-9.3826138276610305</v>
      </c>
      <c r="D11" s="585">
        <v>34.289424050000001</v>
      </c>
      <c r="E11" s="585">
        <v>212.83013592877015</v>
      </c>
      <c r="F11" s="585">
        <v>20.973709700000001</v>
      </c>
      <c r="G11" s="585">
        <v>61.166701632015311</v>
      </c>
      <c r="H11" s="585">
        <v>17.009065159999999</v>
      </c>
      <c r="I11" s="585">
        <v>3.9646445400000019</v>
      </c>
      <c r="J11" s="585">
        <v>1590.1432451599999</v>
      </c>
    </row>
    <row r="12" spans="1:10" ht="12.75" customHeight="1" x14ac:dyDescent="0.25">
      <c r="A12" s="586" t="s">
        <v>1329</v>
      </c>
      <c r="B12" s="585">
        <v>0.28170576999999997</v>
      </c>
      <c r="C12" s="585">
        <v>35.8024262462053</v>
      </c>
      <c r="D12" s="585">
        <v>6.6756478800000005</v>
      </c>
      <c r="E12" s="585">
        <v>209.94100964205271</v>
      </c>
      <c r="F12" s="585">
        <v>3.2435961000000004</v>
      </c>
      <c r="G12" s="585">
        <v>48.588483968989692</v>
      </c>
      <c r="H12" s="585">
        <v>2.8062822999999999</v>
      </c>
      <c r="I12" s="585">
        <v>0.43731380000000053</v>
      </c>
      <c r="J12" s="585">
        <v>314.73372007</v>
      </c>
    </row>
    <row r="13" spans="1:10" ht="12.75" customHeight="1" x14ac:dyDescent="0.25">
      <c r="A13" s="559" t="s">
        <v>1328</v>
      </c>
      <c r="B13" s="585">
        <v>59.861320039999995</v>
      </c>
      <c r="C13" s="585">
        <v>1239.3489413531718</v>
      </c>
      <c r="D13" s="585">
        <v>756.64857371999994</v>
      </c>
      <c r="E13" s="585">
        <v>3316.2413878450925</v>
      </c>
      <c r="F13" s="585">
        <v>349.62031875999998</v>
      </c>
      <c r="G13" s="585">
        <v>46.206433330221017</v>
      </c>
      <c r="H13" s="585">
        <v>347.98978476000002</v>
      </c>
      <c r="I13" s="585">
        <v>1.6305339999999546</v>
      </c>
      <c r="J13" s="585">
        <v>1932.0247282299999</v>
      </c>
    </row>
    <row r="14" spans="1:10" ht="12.75" customHeight="1" x14ac:dyDescent="0.25">
      <c r="A14" s="683" t="s">
        <v>1327</v>
      </c>
      <c r="B14" s="1076">
        <v>10.522300769999999</v>
      </c>
      <c r="C14" s="1076">
        <v>146.63118208201524</v>
      </c>
      <c r="D14" s="1076">
        <v>32.405268239999998</v>
      </c>
      <c r="E14" s="1076">
        <v>111.80028687081054</v>
      </c>
      <c r="F14" s="1076">
        <v>28.083122549999999</v>
      </c>
      <c r="G14" s="1076">
        <v>86.662212890850626</v>
      </c>
      <c r="H14" s="1076">
        <v>17.178222519999998</v>
      </c>
      <c r="I14" s="1076">
        <v>10.90490003</v>
      </c>
      <c r="J14" s="1076">
        <v>2870.41286051</v>
      </c>
    </row>
    <row r="15" spans="1:10" ht="12.75" customHeight="1" x14ac:dyDescent="0.25">
      <c r="A15" s="586" t="s">
        <v>1326</v>
      </c>
      <c r="B15" s="585">
        <v>8.6712684299999996</v>
      </c>
      <c r="C15" s="585">
        <v>326.65825621663271</v>
      </c>
      <c r="D15" s="585">
        <v>24.067257119999997</v>
      </c>
      <c r="E15" s="585">
        <v>223.2533847612942</v>
      </c>
      <c r="F15" s="585">
        <v>16.208979410000001</v>
      </c>
      <c r="G15" s="585">
        <v>67.34867762114142</v>
      </c>
      <c r="H15" s="585">
        <v>11.99543076</v>
      </c>
      <c r="I15" s="585">
        <v>4.2135486500000017</v>
      </c>
      <c r="J15" s="585">
        <v>1061.81530881</v>
      </c>
    </row>
    <row r="16" spans="1:10" ht="12.75" customHeight="1" x14ac:dyDescent="0.25">
      <c r="A16" s="586" t="s">
        <v>1325</v>
      </c>
      <c r="B16" s="585">
        <v>0.61050534000000001</v>
      </c>
      <c r="C16" s="585">
        <v>96.948978441300198</v>
      </c>
      <c r="D16" s="585">
        <v>4.0820187800000003</v>
      </c>
      <c r="E16" s="585">
        <v>158.8932606767552</v>
      </c>
      <c r="F16" s="585">
        <v>5.0159332999999995</v>
      </c>
      <c r="G16" s="585">
        <v>122.87874138589825</v>
      </c>
      <c r="H16" s="585">
        <v>2.9853420000000002</v>
      </c>
      <c r="I16" s="585">
        <v>2.0305912999999993</v>
      </c>
      <c r="J16" s="585">
        <v>251.88727093999998</v>
      </c>
    </row>
    <row r="17" spans="1:10" ht="12.75" customHeight="1" x14ac:dyDescent="0.25">
      <c r="A17" s="586" t="s">
        <v>1324</v>
      </c>
      <c r="B17" s="585">
        <v>1.2405269999999999</v>
      </c>
      <c r="C17" s="585">
        <v>31.875603709493419</v>
      </c>
      <c r="D17" s="585">
        <v>4.2559923399999997</v>
      </c>
      <c r="E17" s="585">
        <v>27.219737194670735</v>
      </c>
      <c r="F17" s="585">
        <v>6.8582098400000007</v>
      </c>
      <c r="G17" s="585">
        <v>161.14243852234003</v>
      </c>
      <c r="H17" s="585">
        <v>2.19744976</v>
      </c>
      <c r="I17" s="585">
        <v>4.6607600800000011</v>
      </c>
      <c r="J17" s="585">
        <v>1556.7102807599999</v>
      </c>
    </row>
    <row r="18" spans="1:10" ht="12.75" customHeight="1" x14ac:dyDescent="0.25">
      <c r="A18" s="1077" t="s">
        <v>1323</v>
      </c>
      <c r="B18" s="1076">
        <v>19.524330829999997</v>
      </c>
      <c r="C18" s="1076">
        <v>103.38054500103371</v>
      </c>
      <c r="D18" s="1076">
        <v>189.28415154000001</v>
      </c>
      <c r="E18" s="1076">
        <v>245.13501674263898</v>
      </c>
      <c r="F18" s="1076">
        <v>167.27443816000002</v>
      </c>
      <c r="G18" s="1076">
        <v>88.372130893722058</v>
      </c>
      <c r="H18" s="1076">
        <v>114.18546924</v>
      </c>
      <c r="I18" s="1076">
        <v>53.088968920000013</v>
      </c>
      <c r="J18" s="1076">
        <v>7554.35399564</v>
      </c>
    </row>
    <row r="19" spans="1:10" ht="12.75" customHeight="1" x14ac:dyDescent="0.25">
      <c r="A19" s="586" t="s">
        <v>1322</v>
      </c>
      <c r="B19" s="585">
        <v>3.2949294</v>
      </c>
      <c r="C19" s="585">
        <v>82.116081433626618</v>
      </c>
      <c r="D19" s="585">
        <v>48.186151360000004</v>
      </c>
      <c r="E19" s="585">
        <v>293.99339580038605</v>
      </c>
      <c r="F19" s="585">
        <v>34.0110204</v>
      </c>
      <c r="G19" s="585">
        <v>70.582562499965533</v>
      </c>
      <c r="H19" s="585">
        <v>24.649977930000002</v>
      </c>
      <c r="I19" s="585">
        <v>9.3610424699999975</v>
      </c>
      <c r="J19" s="585">
        <v>1605.0105375099999</v>
      </c>
    </row>
    <row r="20" spans="1:10" ht="12.75" customHeight="1" x14ac:dyDescent="0.25">
      <c r="A20" s="559" t="s">
        <v>1321</v>
      </c>
      <c r="B20" s="585">
        <v>2.1991923499999997</v>
      </c>
      <c r="C20" s="585">
        <v>77.457824164713472</v>
      </c>
      <c r="D20" s="585">
        <v>40.249969530000001</v>
      </c>
      <c r="E20" s="585">
        <v>346.97666669540774</v>
      </c>
      <c r="F20" s="585">
        <v>24.334424070000001</v>
      </c>
      <c r="G20" s="585">
        <v>60.458242215220878</v>
      </c>
      <c r="H20" s="585">
        <v>20.38971956</v>
      </c>
      <c r="I20" s="585">
        <v>3.9447045100000011</v>
      </c>
      <c r="J20" s="585">
        <v>1135.6850640799998</v>
      </c>
    </row>
    <row r="21" spans="1:10" ht="12.75" customHeight="1" x14ac:dyDescent="0.25">
      <c r="A21" s="586" t="s">
        <v>1320</v>
      </c>
      <c r="B21" s="585">
        <v>13.70307058</v>
      </c>
      <c r="C21" s="585">
        <v>185.13921884285779</v>
      </c>
      <c r="D21" s="585">
        <v>83.659725940000001</v>
      </c>
      <c r="E21" s="585">
        <v>274.45418454566999</v>
      </c>
      <c r="F21" s="585">
        <v>87.623793070000005</v>
      </c>
      <c r="G21" s="585">
        <v>104.73832191709904</v>
      </c>
      <c r="H21" s="585">
        <v>55.24907271</v>
      </c>
      <c r="I21" s="585">
        <v>32.374720360000005</v>
      </c>
      <c r="J21" s="585">
        <v>2960.5981197600004</v>
      </c>
    </row>
    <row r="22" spans="1:10" ht="12.75" customHeight="1" x14ac:dyDescent="0.25">
      <c r="A22" s="586" t="s">
        <v>1319</v>
      </c>
      <c r="B22" s="585">
        <v>6.345671E-2</v>
      </c>
      <c r="C22" s="585">
        <v>12.614828160041196</v>
      </c>
      <c r="D22" s="585">
        <v>3.0020282699999998</v>
      </c>
      <c r="E22" s="585">
        <v>147.39048897014789</v>
      </c>
      <c r="F22" s="585">
        <v>2.4654832099999999</v>
      </c>
      <c r="G22" s="585">
        <v>82.127248255393681</v>
      </c>
      <c r="H22" s="585">
        <v>2.2624290199999999</v>
      </c>
      <c r="I22" s="585">
        <v>0.20305419000000002</v>
      </c>
      <c r="J22" s="585">
        <v>201.21307780000001</v>
      </c>
    </row>
    <row r="23" spans="1:10" ht="12.75" customHeight="1" x14ac:dyDescent="0.25">
      <c r="A23" s="586" t="s">
        <v>1318</v>
      </c>
      <c r="B23" s="585">
        <v>1.7662687800000001</v>
      </c>
      <c r="C23" s="585">
        <v>89.628484443988867</v>
      </c>
      <c r="D23" s="585">
        <v>13.47180457</v>
      </c>
      <c r="E23" s="585">
        <v>168.77995476287012</v>
      </c>
      <c r="F23" s="585">
        <v>9.925219349999999</v>
      </c>
      <c r="G23" s="585">
        <v>73.67401522511841</v>
      </c>
      <c r="H23" s="585">
        <v>6.0592888800000004</v>
      </c>
      <c r="I23" s="585">
        <v>3.8659304699999986</v>
      </c>
      <c r="J23" s="585">
        <v>788.26225433000002</v>
      </c>
    </row>
    <row r="24" spans="1:10" ht="12.75" customHeight="1" x14ac:dyDescent="0.25">
      <c r="A24" s="586" t="s">
        <v>1317</v>
      </c>
      <c r="B24" s="585">
        <v>-1.50258699</v>
      </c>
      <c r="C24" s="585">
        <v>-69.597646584329141</v>
      </c>
      <c r="D24" s="585">
        <v>0.71447187000000001</v>
      </c>
      <c r="E24" s="585">
        <v>8.1887945947546577</v>
      </c>
      <c r="F24" s="585">
        <v>8.9144980599999997</v>
      </c>
      <c r="G24" s="585">
        <v>1247.7045541345103</v>
      </c>
      <c r="H24" s="585">
        <v>5.5749811400000002</v>
      </c>
      <c r="I24" s="585">
        <v>3.3395169199999994</v>
      </c>
      <c r="J24" s="585">
        <v>863.58494215999997</v>
      </c>
    </row>
    <row r="25" spans="1:10" ht="12.75" customHeight="1" x14ac:dyDescent="0.25">
      <c r="A25" s="1077" t="s">
        <v>1316</v>
      </c>
      <c r="B25" s="1076">
        <v>-4.9116444800000023</v>
      </c>
      <c r="C25" s="1076">
        <v>-6.8707754871040709</v>
      </c>
      <c r="D25" s="1076">
        <v>749.97626075999995</v>
      </c>
      <c r="E25" s="1076">
        <v>258.05000943153425</v>
      </c>
      <c r="F25" s="1076">
        <v>468.80269769999995</v>
      </c>
      <c r="G25" s="1076">
        <v>62.509004915026445</v>
      </c>
      <c r="H25" s="1076">
        <v>347.70952935000003</v>
      </c>
      <c r="I25" s="1076">
        <v>121.09316834999993</v>
      </c>
      <c r="J25" s="1076">
        <v>28594.411150349999</v>
      </c>
    </row>
    <row r="26" spans="1:10" ht="12.75" customHeight="1" x14ac:dyDescent="0.25">
      <c r="A26" s="586" t="s">
        <v>1315</v>
      </c>
      <c r="B26" s="585">
        <v>2.54849097</v>
      </c>
      <c r="C26" s="585">
        <v>50.541074967444196</v>
      </c>
      <c r="D26" s="585">
        <v>113.33521121</v>
      </c>
      <c r="E26" s="585">
        <v>540.17988235450468</v>
      </c>
      <c r="F26" s="585">
        <v>81.135119770000003</v>
      </c>
      <c r="G26" s="585">
        <v>71.588625374036567</v>
      </c>
      <c r="H26" s="585">
        <v>71.361313420000002</v>
      </c>
      <c r="I26" s="585">
        <v>9.773806350000001</v>
      </c>
      <c r="J26" s="585">
        <v>2016.9661778200002</v>
      </c>
    </row>
    <row r="27" spans="1:10" ht="12.75" customHeight="1" x14ac:dyDescent="0.25">
      <c r="A27" s="586" t="s">
        <v>1314</v>
      </c>
      <c r="B27" s="585">
        <v>1.7692691600000001</v>
      </c>
      <c r="C27" s="585">
        <v>22.664345227685672</v>
      </c>
      <c r="D27" s="585">
        <v>111.68917456</v>
      </c>
      <c r="E27" s="585">
        <v>348.33844868310894</v>
      </c>
      <c r="F27" s="585">
        <v>83.781205110000002</v>
      </c>
      <c r="G27" s="585">
        <v>75.012825047777838</v>
      </c>
      <c r="H27" s="585">
        <v>69.142991019999997</v>
      </c>
      <c r="I27" s="585">
        <v>14.638214090000005</v>
      </c>
      <c r="J27" s="585">
        <v>3122.5594955000001</v>
      </c>
    </row>
    <row r="28" spans="1:10" ht="12.75" customHeight="1" x14ac:dyDescent="0.25">
      <c r="A28" s="586" t="s">
        <v>1313</v>
      </c>
      <c r="B28" s="585">
        <v>-30.933384920000002</v>
      </c>
      <c r="C28" s="585">
        <v>-127.11825377032953</v>
      </c>
      <c r="D28" s="585">
        <v>252.65662122999998</v>
      </c>
      <c r="E28" s="585">
        <v>257.23804711164775</v>
      </c>
      <c r="F28" s="585">
        <v>88.164360430000002</v>
      </c>
      <c r="G28" s="585">
        <v>34.894933685407622</v>
      </c>
      <c r="H28" s="585">
        <v>55.59022332</v>
      </c>
      <c r="I28" s="585">
        <v>32.574137110000002</v>
      </c>
      <c r="J28" s="585">
        <v>9733.7350073699999</v>
      </c>
    </row>
    <row r="29" spans="1:10" ht="12.75" customHeight="1" x14ac:dyDescent="0.25">
      <c r="A29" s="586" t="s">
        <v>1312</v>
      </c>
      <c r="B29" s="585">
        <v>11.509053379999999</v>
      </c>
      <c r="C29" s="585">
        <v>88.430331456164325</v>
      </c>
      <c r="D29" s="585">
        <v>114.22596668</v>
      </c>
      <c r="E29" s="585">
        <v>215.12776596412209</v>
      </c>
      <c r="F29" s="585">
        <v>103.75010383999999</v>
      </c>
      <c r="G29" s="585">
        <v>90.828825402416797</v>
      </c>
      <c r="H29" s="585">
        <v>82.11964408</v>
      </c>
      <c r="I29" s="585">
        <v>21.630459759999994</v>
      </c>
      <c r="J29" s="585">
        <v>5205.9302234799998</v>
      </c>
    </row>
    <row r="30" spans="1:10" ht="12.75" customHeight="1" x14ac:dyDescent="0.25">
      <c r="A30" s="586" t="s">
        <v>1311</v>
      </c>
      <c r="B30" s="585">
        <v>10.17530878</v>
      </c>
      <c r="C30" s="585">
        <v>79.995527160245075</v>
      </c>
      <c r="D30" s="585">
        <v>93.005687529999989</v>
      </c>
      <c r="E30" s="585">
        <v>180.22075029971961</v>
      </c>
      <c r="F30" s="585">
        <v>72.714804459999996</v>
      </c>
      <c r="G30" s="585">
        <v>78.183180395871005</v>
      </c>
      <c r="H30" s="585">
        <v>42.948800349999999</v>
      </c>
      <c r="I30" s="585">
        <v>29.766004109999997</v>
      </c>
      <c r="J30" s="585">
        <v>5087.9388591900006</v>
      </c>
    </row>
    <row r="31" spans="1:10" ht="12.75" customHeight="1" x14ac:dyDescent="0.25">
      <c r="A31" s="586" t="s">
        <v>1310</v>
      </c>
      <c r="B31" s="585">
        <v>2.01855685</v>
      </c>
      <c r="C31" s="585">
        <v>37.006140646591788</v>
      </c>
      <c r="D31" s="585">
        <v>54.958250800000002</v>
      </c>
      <c r="E31" s="585">
        <v>248.79582158523903</v>
      </c>
      <c r="F31" s="585">
        <v>27.108495589999997</v>
      </c>
      <c r="G31" s="585">
        <v>49.325615709006513</v>
      </c>
      <c r="H31" s="585">
        <v>20.45645678</v>
      </c>
      <c r="I31" s="585">
        <v>6.652038809999997</v>
      </c>
      <c r="J31" s="585">
        <v>2181.8615124200001</v>
      </c>
    </row>
    <row r="32" spans="1:10" ht="12.75" customHeight="1" x14ac:dyDescent="0.25">
      <c r="A32" s="586" t="s">
        <v>1309</v>
      </c>
      <c r="B32" s="585">
        <v>-1.9989386999999998</v>
      </c>
      <c r="C32" s="585">
        <v>-64.201278325999525</v>
      </c>
      <c r="D32" s="585">
        <v>10.105348749999999</v>
      </c>
      <c r="E32" s="585">
        <v>80.356250065448762</v>
      </c>
      <c r="F32" s="585">
        <v>12.1486085</v>
      </c>
      <c r="G32" s="585">
        <v>120.21958668175606</v>
      </c>
      <c r="H32" s="585">
        <v>6.09010038</v>
      </c>
      <c r="I32" s="585">
        <v>6.0585081199999999</v>
      </c>
      <c r="J32" s="585">
        <v>1245.41987457</v>
      </c>
    </row>
    <row r="33" spans="1:12" ht="12.75" customHeight="1" x14ac:dyDescent="0.25">
      <c r="A33" s="1077" t="s">
        <v>1308</v>
      </c>
      <c r="B33" s="1076">
        <v>37.970483920000007</v>
      </c>
      <c r="C33" s="1076">
        <v>197.36335581624346</v>
      </c>
      <c r="D33" s="1076">
        <v>667.92364952000003</v>
      </c>
      <c r="E33" s="1076">
        <v>835.30408957198949</v>
      </c>
      <c r="F33" s="1076">
        <v>300.62467816000003</v>
      </c>
      <c r="G33" s="1076">
        <v>45.008838716227892</v>
      </c>
      <c r="H33" s="1076">
        <v>260.48903877999999</v>
      </c>
      <c r="I33" s="1076">
        <v>40.135639380000043</v>
      </c>
      <c r="J33" s="1076">
        <v>7695.5489053099991</v>
      </c>
    </row>
    <row r="34" spans="1:12" ht="12.75" customHeight="1" x14ac:dyDescent="0.25">
      <c r="A34" s="586" t="s">
        <v>1307</v>
      </c>
      <c r="B34" s="585">
        <v>0.21675981</v>
      </c>
      <c r="C34" s="585">
        <v>73.31955680958886</v>
      </c>
      <c r="D34" s="585">
        <v>55.425856870000004</v>
      </c>
      <c r="E34" s="585">
        <v>4062.1728315062801</v>
      </c>
      <c r="F34" s="585">
        <v>18.189027600000003</v>
      </c>
      <c r="G34" s="585">
        <v>32.816863152268304</v>
      </c>
      <c r="H34" s="585">
        <v>17.966597590000003</v>
      </c>
      <c r="I34" s="585">
        <v>0.22243001000000007</v>
      </c>
      <c r="J34" s="585">
        <v>118.25483919</v>
      </c>
    </row>
    <row r="35" spans="1:12" ht="12.75" customHeight="1" x14ac:dyDescent="0.25">
      <c r="A35" s="586" t="s">
        <v>1306</v>
      </c>
      <c r="B35" s="585">
        <v>37.6376214</v>
      </c>
      <c r="C35" s="585">
        <v>204.32149909323283</v>
      </c>
      <c r="D35" s="585">
        <v>610.95093741000005</v>
      </c>
      <c r="E35" s="585">
        <v>798.5954639628784</v>
      </c>
      <c r="F35" s="585">
        <v>282.00467216000004</v>
      </c>
      <c r="G35" s="585">
        <v>46.158317287391426</v>
      </c>
      <c r="H35" s="585">
        <v>242.30637554999998</v>
      </c>
      <c r="I35" s="585">
        <v>39.698296610000057</v>
      </c>
      <c r="J35" s="585">
        <v>7368.3134798900001</v>
      </c>
    </row>
    <row r="36" spans="1:12" ht="12.75" customHeight="1" x14ac:dyDescent="0.25">
      <c r="A36" s="586" t="s">
        <v>1305</v>
      </c>
      <c r="B36" s="585">
        <v>0.11610271</v>
      </c>
      <c r="C36" s="585">
        <v>22.222678593162641</v>
      </c>
      <c r="D36" s="585">
        <v>1.5468552400000002</v>
      </c>
      <c r="E36" s="585">
        <v>73.866753382654394</v>
      </c>
      <c r="F36" s="585">
        <v>0.43097840000000004</v>
      </c>
      <c r="G36" s="585">
        <v>27.861585806827016</v>
      </c>
      <c r="H36" s="585">
        <v>0.21606564</v>
      </c>
      <c r="I36" s="585">
        <v>0.21491276000000004</v>
      </c>
      <c r="J36" s="585">
        <v>208.98058623</v>
      </c>
    </row>
    <row r="37" spans="1:12" ht="11.25" customHeight="1" x14ac:dyDescent="0.25">
      <c r="A37" s="1077" t="s">
        <v>1304</v>
      </c>
      <c r="B37" s="1076">
        <v>1.3220976900000001</v>
      </c>
      <c r="C37" s="1076">
        <v>10.108176867299466</v>
      </c>
      <c r="D37" s="1076">
        <v>29.608496410000001</v>
      </c>
      <c r="E37" s="1076">
        <v>56.42595877152187</v>
      </c>
      <c r="F37" s="1076">
        <v>15.52342296</v>
      </c>
      <c r="G37" s="1076">
        <v>52.428947235419578</v>
      </c>
      <c r="H37" s="1076">
        <v>11.828495790000002</v>
      </c>
      <c r="I37" s="1076">
        <v>3.6949271699999979</v>
      </c>
      <c r="J37" s="1076">
        <v>5231.7948423600001</v>
      </c>
    </row>
    <row r="38" spans="1:12" ht="12.75" customHeight="1" x14ac:dyDescent="0.25">
      <c r="A38" s="599" t="s">
        <v>1303</v>
      </c>
      <c r="B38" s="585">
        <v>4.880781E-2</v>
      </c>
      <c r="C38" s="585">
        <v>0.85046826103343787</v>
      </c>
      <c r="D38" s="585">
        <v>25.299750039999999</v>
      </c>
      <c r="E38" s="585">
        <v>109.62555712822346</v>
      </c>
      <c r="F38" s="585">
        <v>12.259703910000001</v>
      </c>
      <c r="G38" s="585">
        <v>48.457806462976428</v>
      </c>
      <c r="H38" s="585">
        <v>11.242378559999999</v>
      </c>
      <c r="I38" s="585">
        <v>1.0173253500000019</v>
      </c>
      <c r="J38" s="585">
        <v>2295.5734969199998</v>
      </c>
    </row>
    <row r="39" spans="1:12" ht="12.75" customHeight="1" x14ac:dyDescent="0.25">
      <c r="A39" s="599" t="s">
        <v>1302</v>
      </c>
      <c r="B39" s="585">
        <v>1.3942707000000001</v>
      </c>
      <c r="C39" s="585">
        <v>29.770345646564842</v>
      </c>
      <c r="D39" s="585">
        <v>0.95804942999999998</v>
      </c>
      <c r="E39" s="585">
        <v>5.1052606023702163</v>
      </c>
      <c r="F39" s="585">
        <v>3.2240985900000001</v>
      </c>
      <c r="G39" s="585">
        <v>336.52737416690496</v>
      </c>
      <c r="H39" s="585">
        <v>0.62145271999999996</v>
      </c>
      <c r="I39" s="585">
        <v>2.6026458699999999</v>
      </c>
      <c r="J39" s="585">
        <v>1873.3685077800001</v>
      </c>
    </row>
    <row r="40" spans="1:12" x14ac:dyDescent="0.25">
      <c r="A40" s="586" t="s">
        <v>1301</v>
      </c>
      <c r="B40" s="585">
        <v>-0.12098081999999999</v>
      </c>
      <c r="C40" s="585">
        <v>-4.5530600554768803</v>
      </c>
      <c r="D40" s="585">
        <v>3.3506969399999997</v>
      </c>
      <c r="E40" s="585">
        <v>31.524326985314897</v>
      </c>
      <c r="F40" s="585">
        <v>3.962046000000008E-2</v>
      </c>
      <c r="G40" s="585">
        <v>1.1824542985973563</v>
      </c>
      <c r="H40" s="585">
        <v>-3.5335490000000025E-2</v>
      </c>
      <c r="I40" s="585">
        <v>7.4955950000000104E-2</v>
      </c>
      <c r="J40" s="585">
        <v>1062.85283766</v>
      </c>
    </row>
    <row r="41" spans="1:12" x14ac:dyDescent="0.25">
      <c r="A41" s="1077" t="s">
        <v>1079</v>
      </c>
      <c r="B41" s="1076">
        <v>16.924333399999998</v>
      </c>
      <c r="C41" s="1076">
        <v>19.684042726499023</v>
      </c>
      <c r="D41" s="1076">
        <v>276.07998570999996</v>
      </c>
      <c r="E41" s="1076">
        <v>79.976717683810463</v>
      </c>
      <c r="F41" s="1076">
        <v>128.05782847</v>
      </c>
      <c r="G41" s="1076">
        <v>46.384321609069687</v>
      </c>
      <c r="H41" s="1076">
        <v>98.59875882</v>
      </c>
      <c r="I41" s="1076">
        <v>29.459069650000004</v>
      </c>
      <c r="J41" s="1076">
        <v>34391.986717679996</v>
      </c>
    </row>
    <row r="42" spans="1:12" x14ac:dyDescent="0.25">
      <c r="A42" s="1077" t="s">
        <v>1298</v>
      </c>
      <c r="B42" s="1076">
        <v>-26.667764089999999</v>
      </c>
      <c r="C42" s="1076">
        <v>-3289.225942500424</v>
      </c>
      <c r="D42" s="1076">
        <v>8.5136436400000068</v>
      </c>
      <c r="E42" s="1076">
        <v>252.97512337931434</v>
      </c>
      <c r="F42" s="1076">
        <v>12.236308819999996</v>
      </c>
      <c r="G42" s="1076">
        <v>143.72587504731388</v>
      </c>
      <c r="H42" s="1076">
        <v>10.89481445</v>
      </c>
      <c r="I42" s="1076">
        <v>1.3414943699999959</v>
      </c>
      <c r="J42" s="1076">
        <v>324.30443582999999</v>
      </c>
    </row>
    <row r="43" spans="1:12" ht="14.4" thickBot="1" x14ac:dyDescent="0.3">
      <c r="A43" s="559"/>
      <c r="B43" s="1088"/>
      <c r="C43" s="559"/>
      <c r="D43" s="559"/>
      <c r="E43" s="559"/>
      <c r="F43" s="559"/>
      <c r="G43" s="559"/>
      <c r="H43" s="559"/>
      <c r="I43" s="559"/>
    </row>
    <row r="44" spans="1:12" ht="14.4" thickBot="1" x14ac:dyDescent="0.3">
      <c r="A44" s="580" t="s">
        <v>330</v>
      </c>
      <c r="B44" s="579">
        <v>106.76156778000001</v>
      </c>
      <c r="C44" s="579">
        <v>39.984962366602055</v>
      </c>
      <c r="D44" s="579">
        <v>3083.6459823499999</v>
      </c>
      <c r="E44" s="579">
        <v>284.09746566707128</v>
      </c>
      <c r="F44" s="579">
        <v>1740.11461829</v>
      </c>
      <c r="G44" s="579">
        <v>56.430427755000757</v>
      </c>
      <c r="H44" s="579">
        <v>1411.9249112800003</v>
      </c>
      <c r="I44" s="579">
        <v>328.18970700999995</v>
      </c>
      <c r="J44" s="579">
        <v>106801.71890738</v>
      </c>
      <c r="L44" s="1086"/>
    </row>
    <row r="45" spans="1:12" x14ac:dyDescent="0.25">
      <c r="A45" s="586" t="s">
        <v>594</v>
      </c>
      <c r="B45" s="585">
        <v>4.6423211600000007</v>
      </c>
      <c r="C45" s="585">
        <v>1.8118762883089852</v>
      </c>
      <c r="D45" s="585">
        <v>659.64068007999992</v>
      </c>
      <c r="E45" s="585">
        <v>64.344749054754473</v>
      </c>
      <c r="F45" s="585">
        <v>30.136602679999999</v>
      </c>
      <c r="G45" s="585">
        <v>4.5686391985929511</v>
      </c>
      <c r="H45" s="585">
        <v>7.9113697499999995</v>
      </c>
      <c r="I45" s="585">
        <v>22.225232930000001</v>
      </c>
      <c r="J45" s="585">
        <v>102486.49292348001</v>
      </c>
      <c r="L45" s="1086"/>
    </row>
    <row r="46" spans="1:12" x14ac:dyDescent="0.25">
      <c r="A46" s="586" t="s">
        <v>593</v>
      </c>
      <c r="B46" s="585">
        <v>21.051230609999998</v>
      </c>
      <c r="C46" s="585">
        <v>48.438980317757746</v>
      </c>
      <c r="D46" s="585">
        <v>434.48148543000002</v>
      </c>
      <c r="E46" s="585">
        <v>245.4638989740543</v>
      </c>
      <c r="F46" s="585">
        <v>308.91226413999999</v>
      </c>
      <c r="G46" s="585">
        <v>71.099062790736411</v>
      </c>
      <c r="H46" s="585">
        <v>224.01454057999999</v>
      </c>
      <c r="I46" s="585">
        <v>84.897723560000003</v>
      </c>
      <c r="J46" s="585">
        <v>17391.510781609999</v>
      </c>
      <c r="L46" s="1086"/>
    </row>
    <row r="47" spans="1:12" ht="14.4" thickBot="1" x14ac:dyDescent="0.3">
      <c r="A47" s="584" t="s">
        <v>1293</v>
      </c>
      <c r="B47" s="583">
        <v>21.478765330000002</v>
      </c>
      <c r="C47" s="583">
        <v>128.2826605864912</v>
      </c>
      <c r="D47" s="583">
        <v>338.39923074000001</v>
      </c>
      <c r="E47" s="583">
        <v>484.54139408699371</v>
      </c>
      <c r="F47" s="583">
        <v>294.38300564999992</v>
      </c>
      <c r="G47" s="583">
        <v>86.992811717170014</v>
      </c>
      <c r="H47" s="583">
        <v>137.23692799</v>
      </c>
      <c r="I47" s="583">
        <v>157.14607765999992</v>
      </c>
      <c r="J47" s="583">
        <v>6689.524558689991</v>
      </c>
      <c r="L47" s="1086"/>
    </row>
    <row r="48" spans="1:12" ht="14.4" thickBot="1" x14ac:dyDescent="0.3">
      <c r="A48" s="578" t="s">
        <v>329</v>
      </c>
      <c r="B48" s="577">
        <v>47.172317100000001</v>
      </c>
      <c r="C48" s="577">
        <v>14.908189405955039</v>
      </c>
      <c r="D48" s="577">
        <v>1432.5213962499997</v>
      </c>
      <c r="E48" s="577">
        <v>112.6187565499167</v>
      </c>
      <c r="F48" s="577">
        <v>633.43187246999992</v>
      </c>
      <c r="G48" s="577">
        <v>44.21796938797381</v>
      </c>
      <c r="H48" s="577">
        <v>369.16283831999999</v>
      </c>
      <c r="I48" s="577">
        <v>264.26903414999992</v>
      </c>
      <c r="J48" s="577">
        <v>126567.52826378</v>
      </c>
      <c r="L48" s="1086"/>
    </row>
    <row r="49" spans="1:13" ht="14.4" thickBot="1" x14ac:dyDescent="0.3">
      <c r="A49" s="580" t="s">
        <v>323</v>
      </c>
      <c r="B49" s="579">
        <v>-0.29931598000000004</v>
      </c>
      <c r="C49" s="579">
        <v>-3.5747306525946403</v>
      </c>
      <c r="D49" s="579">
        <v>3.1844399999999998E-3</v>
      </c>
      <c r="E49" s="579">
        <v>9.5001838108104975E-3</v>
      </c>
      <c r="F49" s="579">
        <v>2.7349251100000003</v>
      </c>
      <c r="G49" s="579">
        <v>0</v>
      </c>
      <c r="H49" s="579">
        <v>1.3885099999999999E-3</v>
      </c>
      <c r="I49" s="579">
        <v>2.7335366000000003</v>
      </c>
      <c r="J49" s="579">
        <v>3349.2423243999997</v>
      </c>
      <c r="L49" s="1086"/>
    </row>
    <row r="50" spans="1:13" ht="14.4" thickBot="1" x14ac:dyDescent="0.3">
      <c r="A50" s="580" t="s">
        <v>678</v>
      </c>
      <c r="B50" s="579">
        <v>0</v>
      </c>
      <c r="C50" s="579">
        <v>0</v>
      </c>
      <c r="D50" s="579">
        <v>0</v>
      </c>
      <c r="E50" s="579">
        <v>0</v>
      </c>
      <c r="F50" s="579">
        <v>0</v>
      </c>
      <c r="G50" s="579">
        <v>0</v>
      </c>
      <c r="H50" s="579">
        <v>0</v>
      </c>
      <c r="I50" s="579">
        <v>0</v>
      </c>
      <c r="J50" s="579">
        <v>0</v>
      </c>
      <c r="L50" s="1086"/>
    </row>
    <row r="51" spans="1:13" ht="14.4" thickBot="1" x14ac:dyDescent="0.3">
      <c r="A51" s="578" t="s">
        <v>328</v>
      </c>
      <c r="B51" s="577">
        <v>153.6345689</v>
      </c>
      <c r="C51" s="577">
        <v>25.960721399902585</v>
      </c>
      <c r="D51" s="577">
        <v>4516.1705630399993</v>
      </c>
      <c r="E51" s="577">
        <v>188.88621218374382</v>
      </c>
      <c r="F51" s="577">
        <v>2376.2814158699998</v>
      </c>
      <c r="G51" s="577">
        <v>52.617176049932844</v>
      </c>
      <c r="H51" s="577">
        <v>1781.0891381100002</v>
      </c>
      <c r="I51" s="577">
        <v>595.19227775999957</v>
      </c>
      <c r="J51" s="577">
        <v>236718.48949556</v>
      </c>
      <c r="L51" s="1094"/>
    </row>
    <row r="52" spans="1:13" ht="14.4" thickBot="1" x14ac:dyDescent="0.3">
      <c r="A52" s="580" t="s">
        <v>1292</v>
      </c>
      <c r="B52" s="579">
        <v>153.6345689</v>
      </c>
      <c r="C52" s="579">
        <v>25.960721399902585</v>
      </c>
      <c r="D52" s="579">
        <v>4516.1705630399993</v>
      </c>
      <c r="E52" s="579">
        <v>188.88621218374382</v>
      </c>
      <c r="F52" s="579">
        <v>2376.2814158699998</v>
      </c>
      <c r="G52" s="579">
        <v>52.617176049932844</v>
      </c>
      <c r="H52" s="579">
        <v>1781.0891381100002</v>
      </c>
      <c r="I52" s="579">
        <v>595.19227775999957</v>
      </c>
      <c r="J52" s="579">
        <v>236718.48949556</v>
      </c>
      <c r="L52" s="1094"/>
    </row>
    <row r="53" spans="1:13" x14ac:dyDescent="0.25">
      <c r="A53" s="569"/>
      <c r="B53" s="674"/>
      <c r="C53" s="674"/>
      <c r="D53" s="674"/>
      <c r="E53" s="1087"/>
      <c r="F53" s="674"/>
      <c r="G53" s="1087"/>
      <c r="H53" s="1087"/>
      <c r="I53" s="1087"/>
      <c r="J53" s="674"/>
    </row>
    <row r="54" spans="1:13" x14ac:dyDescent="0.25">
      <c r="A54" s="569"/>
      <c r="B54" s="674"/>
      <c r="C54" s="674"/>
      <c r="D54" s="674"/>
      <c r="E54" s="674"/>
      <c r="F54" s="674"/>
      <c r="G54" s="674"/>
      <c r="H54" s="674"/>
      <c r="I54" s="674"/>
      <c r="J54" s="674"/>
    </row>
    <row r="55" spans="1:13" x14ac:dyDescent="0.25">
      <c r="B55" s="674"/>
      <c r="C55" s="674"/>
      <c r="D55" s="674"/>
      <c r="E55" s="674"/>
      <c r="F55" s="674"/>
      <c r="G55" s="674"/>
      <c r="H55" s="674"/>
      <c r="I55" s="674"/>
      <c r="J55" s="674"/>
    </row>
    <row r="56" spans="1:13" x14ac:dyDescent="0.25">
      <c r="B56" s="674"/>
      <c r="C56" s="674"/>
      <c r="D56" s="674"/>
      <c r="E56" s="674"/>
      <c r="F56" s="674"/>
      <c r="G56" s="674"/>
      <c r="H56" s="674"/>
      <c r="I56" s="674"/>
      <c r="J56" s="674"/>
    </row>
    <row r="57" spans="1:13" x14ac:dyDescent="0.25">
      <c r="A57" s="587" t="s">
        <v>1174</v>
      </c>
      <c r="B57" s="587"/>
      <c r="C57" s="587"/>
      <c r="D57" s="587"/>
      <c r="E57" s="587"/>
      <c r="H57" s="674"/>
    </row>
    <row r="58" spans="1:13" x14ac:dyDescent="0.25">
      <c r="A58" s="559"/>
      <c r="B58" s="559"/>
      <c r="C58" s="559"/>
      <c r="D58" s="559"/>
      <c r="E58" s="1093"/>
      <c r="F58" s="685"/>
      <c r="G58" s="1093"/>
      <c r="H58" s="559"/>
      <c r="I58" s="559"/>
    </row>
    <row r="59" spans="1:13" x14ac:dyDescent="0.25">
      <c r="A59" s="604"/>
      <c r="B59" s="677" t="s">
        <v>342</v>
      </c>
      <c r="C59" s="1093" t="s">
        <v>341</v>
      </c>
      <c r="D59" s="2134" t="s">
        <v>629</v>
      </c>
      <c r="E59" s="1093" t="s">
        <v>340</v>
      </c>
      <c r="F59" s="677" t="s">
        <v>339</v>
      </c>
      <c r="G59" s="1093" t="s">
        <v>338</v>
      </c>
      <c r="H59" s="2132" t="s">
        <v>721</v>
      </c>
      <c r="I59" s="2134" t="s">
        <v>720</v>
      </c>
      <c r="J59" s="2134" t="s">
        <v>628</v>
      </c>
    </row>
    <row r="60" spans="1:13" ht="14.4" thickBot="1" x14ac:dyDescent="0.3">
      <c r="A60" s="1092" t="s">
        <v>137</v>
      </c>
      <c r="B60" s="676" t="s">
        <v>337</v>
      </c>
      <c r="C60" s="1090" t="s">
        <v>336</v>
      </c>
      <c r="D60" s="2137"/>
      <c r="E60" s="1091" t="s">
        <v>1340</v>
      </c>
      <c r="F60" s="676" t="s">
        <v>335</v>
      </c>
      <c r="G60" s="1090" t="s">
        <v>1339</v>
      </c>
      <c r="H60" s="2133"/>
      <c r="I60" s="2135"/>
      <c r="J60" s="2136"/>
    </row>
    <row r="61" spans="1:13" x14ac:dyDescent="0.25">
      <c r="A61" s="1077" t="s">
        <v>1078</v>
      </c>
      <c r="B61" s="1076">
        <v>6.3417719799999999</v>
      </c>
      <c r="C61" s="1076">
        <v>19.497646985398365</v>
      </c>
      <c r="D61" s="1076">
        <v>126.56067989</v>
      </c>
      <c r="E61" s="1076">
        <v>96.609137450395153</v>
      </c>
      <c r="F61" s="1076">
        <v>89.947535020000032</v>
      </c>
      <c r="G61" s="1076">
        <v>71.070679375440918</v>
      </c>
      <c r="H61" s="1076">
        <v>68.515423470000016</v>
      </c>
      <c r="I61" s="1076">
        <v>21.432111550000016</v>
      </c>
      <c r="J61" s="1076">
        <v>13010.332959150001</v>
      </c>
      <c r="M61" s="1086"/>
    </row>
    <row r="62" spans="1:13" x14ac:dyDescent="0.25">
      <c r="A62" s="1077" t="s">
        <v>1335</v>
      </c>
      <c r="B62" s="1076">
        <v>2.7542492199999997</v>
      </c>
      <c r="C62" s="1076">
        <v>38.478976604238497</v>
      </c>
      <c r="D62" s="1076">
        <v>284.51490643</v>
      </c>
      <c r="E62" s="1076">
        <v>936.22964818431581</v>
      </c>
      <c r="F62" s="1076">
        <v>175.82249112</v>
      </c>
      <c r="G62" s="1076">
        <v>61.79728623929168</v>
      </c>
      <c r="H62" s="1076">
        <v>149.42946900999999</v>
      </c>
      <c r="I62" s="1076">
        <v>26.393022110000004</v>
      </c>
      <c r="J62" s="1076">
        <v>2863.1210734400006</v>
      </c>
      <c r="M62" s="1086"/>
    </row>
    <row r="63" spans="1:13" x14ac:dyDescent="0.25">
      <c r="A63" s="586" t="s">
        <v>1334</v>
      </c>
      <c r="B63" s="585">
        <v>-2.93585064</v>
      </c>
      <c r="C63" s="585">
        <v>-122.30356882561709</v>
      </c>
      <c r="D63" s="585">
        <v>54.48937248</v>
      </c>
      <c r="E63" s="585">
        <v>550.12727987439018</v>
      </c>
      <c r="F63" s="585">
        <v>30.301864639999998</v>
      </c>
      <c r="G63" s="585">
        <v>55.610595719600397</v>
      </c>
      <c r="H63" s="585">
        <v>22.982469179999999</v>
      </c>
      <c r="I63" s="585">
        <v>7.3193954599999991</v>
      </c>
      <c r="J63" s="585">
        <v>960.18478224</v>
      </c>
      <c r="M63" s="1086"/>
    </row>
    <row r="64" spans="1:13" x14ac:dyDescent="0.25">
      <c r="A64" s="586" t="s">
        <v>1333</v>
      </c>
      <c r="B64" s="585">
        <v>5.90461787</v>
      </c>
      <c r="C64" s="585">
        <v>368.05394915367498</v>
      </c>
      <c r="D64" s="585">
        <v>192.81852236</v>
      </c>
      <c r="E64" s="585">
        <v>2453.6160878584283</v>
      </c>
      <c r="F64" s="585">
        <v>144.14227713</v>
      </c>
      <c r="G64" s="585">
        <v>74.755410095343706</v>
      </c>
      <c r="H64" s="585">
        <v>126.01127353000001</v>
      </c>
      <c r="I64" s="585">
        <v>18.131003599999985</v>
      </c>
      <c r="J64" s="585">
        <v>641.71221459000003</v>
      </c>
      <c r="M64" s="1086"/>
    </row>
    <row r="65" spans="1:13" x14ac:dyDescent="0.25">
      <c r="A65" s="599" t="s">
        <v>1332</v>
      </c>
      <c r="B65" s="585">
        <v>-0.21451801000000001</v>
      </c>
      <c r="C65" s="585">
        <v>-6.8034860411671003</v>
      </c>
      <c r="D65" s="585">
        <v>37.20701159</v>
      </c>
      <c r="E65" s="585">
        <v>294.68509504652843</v>
      </c>
      <c r="F65" s="585">
        <v>1.3783493499999999</v>
      </c>
      <c r="G65" s="585">
        <v>3.7045419427623529</v>
      </c>
      <c r="H65" s="585">
        <v>0.43572629999999996</v>
      </c>
      <c r="I65" s="585">
        <v>0.94262304999999991</v>
      </c>
      <c r="J65" s="585">
        <v>1261.2240766100001</v>
      </c>
      <c r="M65" s="1086"/>
    </row>
    <row r="66" spans="1:13" x14ac:dyDescent="0.25">
      <c r="A66" s="1078" t="s">
        <v>1331</v>
      </c>
      <c r="B66" s="1076">
        <v>44.94962134</v>
      </c>
      <c r="C66" s="1076">
        <v>456.11567936968112</v>
      </c>
      <c r="D66" s="1076">
        <v>791.37205804999996</v>
      </c>
      <c r="E66" s="1076">
        <v>1853.6059136869374</v>
      </c>
      <c r="F66" s="1076">
        <v>327.41596344999999</v>
      </c>
      <c r="G66" s="1076">
        <v>41.373202417176245</v>
      </c>
      <c r="H66" s="1076">
        <v>320.50516578999998</v>
      </c>
      <c r="I66" s="1076">
        <v>6.9107976600000143</v>
      </c>
      <c r="J66" s="1076">
        <v>3941.94923552</v>
      </c>
      <c r="M66" s="1086"/>
    </row>
    <row r="67" spans="1:13" x14ac:dyDescent="0.25">
      <c r="A67" s="586" t="s">
        <v>1330</v>
      </c>
      <c r="B67" s="585">
        <v>-1.1815780600000001</v>
      </c>
      <c r="C67" s="585">
        <v>-30.711537882537158</v>
      </c>
      <c r="D67" s="585">
        <v>34.837257169999994</v>
      </c>
      <c r="E67" s="585">
        <v>223.13614754872555</v>
      </c>
      <c r="F67" s="585">
        <v>22.318638920000001</v>
      </c>
      <c r="G67" s="585">
        <v>64.065430900856441</v>
      </c>
      <c r="H67" s="585">
        <v>17.32016647</v>
      </c>
      <c r="I67" s="585">
        <v>4.9984724500000013</v>
      </c>
      <c r="J67" s="585">
        <v>1538.93701386</v>
      </c>
      <c r="M67" s="1086"/>
    </row>
    <row r="68" spans="1:13" x14ac:dyDescent="0.25">
      <c r="A68" s="586" t="s">
        <v>1329</v>
      </c>
      <c r="B68" s="585">
        <v>-2.3474557699999998</v>
      </c>
      <c r="C68" s="585">
        <v>-202.27329143299582</v>
      </c>
      <c r="D68" s="585">
        <v>9.5099584900000007</v>
      </c>
      <c r="E68" s="585">
        <v>203.09544859696737</v>
      </c>
      <c r="F68" s="585">
        <v>4.0360169700000004</v>
      </c>
      <c r="G68" s="585">
        <v>42.439901017906543</v>
      </c>
      <c r="H68" s="585">
        <v>3.6359771999999997</v>
      </c>
      <c r="I68" s="585">
        <v>0.40003977000000068</v>
      </c>
      <c r="J68" s="585">
        <v>464.21467774999996</v>
      </c>
      <c r="M68" s="1086"/>
    </row>
    <row r="69" spans="1:13" x14ac:dyDescent="0.25">
      <c r="A69" s="559" t="s">
        <v>1328</v>
      </c>
      <c r="B69" s="585">
        <v>48.478655169999996</v>
      </c>
      <c r="C69" s="585">
        <v>1000.1798346047502</v>
      </c>
      <c r="D69" s="585">
        <v>747.02484239</v>
      </c>
      <c r="E69" s="585">
        <v>3335.1424885533925</v>
      </c>
      <c r="F69" s="585">
        <v>301.06130755999999</v>
      </c>
      <c r="G69" s="585">
        <v>40.301378277701858</v>
      </c>
      <c r="H69" s="585">
        <v>299.54902211999996</v>
      </c>
      <c r="I69" s="585">
        <v>1.5122854400000278</v>
      </c>
      <c r="J69" s="585">
        <v>1938.7975439100001</v>
      </c>
      <c r="M69" s="1086"/>
    </row>
    <row r="70" spans="1:13" x14ac:dyDescent="0.25">
      <c r="A70" s="683" t="s">
        <v>1327</v>
      </c>
      <c r="B70" s="1076">
        <v>-8.3047663299999996</v>
      </c>
      <c r="C70" s="1076">
        <v>-108.08420880730131</v>
      </c>
      <c r="D70" s="1076">
        <v>33.131744519999998</v>
      </c>
      <c r="E70" s="1076">
        <v>106.9979970996438</v>
      </c>
      <c r="F70" s="1076">
        <v>23.039699980000002</v>
      </c>
      <c r="G70" s="1076">
        <v>69.539652420330825</v>
      </c>
      <c r="H70" s="1076">
        <v>13.646717539999999</v>
      </c>
      <c r="I70" s="1076">
        <v>9.3929824400000026</v>
      </c>
      <c r="J70" s="1076">
        <v>3073.4429836299996</v>
      </c>
      <c r="M70" s="1086"/>
    </row>
    <row r="71" spans="1:13" x14ac:dyDescent="0.25">
      <c r="A71" s="586" t="s">
        <v>1326</v>
      </c>
      <c r="B71" s="585">
        <v>-9.9458639800000004</v>
      </c>
      <c r="C71" s="585">
        <v>-348.44097072429213</v>
      </c>
      <c r="D71" s="585">
        <v>24.846096499999998</v>
      </c>
      <c r="E71" s="585">
        <v>215.24877539783228</v>
      </c>
      <c r="F71" s="585">
        <v>12.54079252</v>
      </c>
      <c r="G71" s="585">
        <v>50.473894440521072</v>
      </c>
      <c r="H71" s="585">
        <v>8.9545029300000003</v>
      </c>
      <c r="I71" s="585">
        <v>3.5862895899999998</v>
      </c>
      <c r="J71" s="585">
        <v>1141.7559719599999</v>
      </c>
      <c r="M71" s="1086"/>
    </row>
    <row r="72" spans="1:13" x14ac:dyDescent="0.25">
      <c r="A72" s="586" t="s">
        <v>1325</v>
      </c>
      <c r="B72" s="585">
        <v>0.46327760000000001</v>
      </c>
      <c r="C72" s="585">
        <v>78.712371746307767</v>
      </c>
      <c r="D72" s="585">
        <v>4.1915481900000007</v>
      </c>
      <c r="E72" s="585">
        <v>174.65173518320748</v>
      </c>
      <c r="F72" s="585">
        <v>4.5665507100000005</v>
      </c>
      <c r="G72" s="585">
        <v>108.94663506182903</v>
      </c>
      <c r="H72" s="585">
        <v>2.65124008</v>
      </c>
      <c r="I72" s="585">
        <v>1.9153106300000005</v>
      </c>
      <c r="J72" s="585">
        <v>235.42809839</v>
      </c>
      <c r="M72" s="1086"/>
    </row>
    <row r="73" spans="1:13" x14ac:dyDescent="0.25">
      <c r="A73" s="586" t="s">
        <v>1324</v>
      </c>
      <c r="B73" s="585">
        <v>1.17782005</v>
      </c>
      <c r="C73" s="585">
        <v>27.774534672245014</v>
      </c>
      <c r="D73" s="585">
        <v>4.0940998300000002</v>
      </c>
      <c r="E73" s="585">
        <v>24.051937652857571</v>
      </c>
      <c r="F73" s="585">
        <v>5.9323567500000003</v>
      </c>
      <c r="G73" s="585">
        <v>144.9001489052601</v>
      </c>
      <c r="H73" s="585">
        <v>2.0409745300000002</v>
      </c>
      <c r="I73" s="585">
        <v>3.8913822200000001</v>
      </c>
      <c r="J73" s="585">
        <v>1696.2589132799999</v>
      </c>
      <c r="M73" s="1086"/>
    </row>
    <row r="74" spans="1:13" x14ac:dyDescent="0.25">
      <c r="A74" s="1077" t="s">
        <v>1323</v>
      </c>
      <c r="B74" s="1076">
        <v>-13.162861719999999</v>
      </c>
      <c r="C74" s="1076">
        <v>-70.645635278053533</v>
      </c>
      <c r="D74" s="1076">
        <v>188.67510442999998</v>
      </c>
      <c r="E74" s="1076">
        <v>248.03190592871431</v>
      </c>
      <c r="F74" s="1076">
        <v>153.99393460000002</v>
      </c>
      <c r="G74" s="1076">
        <v>81.618576581804959</v>
      </c>
      <c r="H74" s="1076">
        <v>110.06375891</v>
      </c>
      <c r="I74" s="1076">
        <v>43.930175690000013</v>
      </c>
      <c r="J74" s="1076">
        <v>7452.8945309599994</v>
      </c>
      <c r="M74" s="1086"/>
    </row>
    <row r="75" spans="1:13" x14ac:dyDescent="0.25">
      <c r="A75" s="586" t="s">
        <v>1322</v>
      </c>
      <c r="B75" s="585">
        <v>-2.4203090699999996</v>
      </c>
      <c r="C75" s="585">
        <v>-67.744014334319743</v>
      </c>
      <c r="D75" s="585">
        <v>46.681995799999996</v>
      </c>
      <c r="E75" s="585">
        <v>319.66337948290789</v>
      </c>
      <c r="F75" s="585">
        <v>31.257542749999999</v>
      </c>
      <c r="G75" s="585">
        <v>66.95845414132873</v>
      </c>
      <c r="H75" s="585">
        <v>22.743336599999999</v>
      </c>
      <c r="I75" s="585">
        <v>8.5142061499999997</v>
      </c>
      <c r="J75" s="585">
        <v>1429.0910237799999</v>
      </c>
      <c r="M75" s="1086"/>
    </row>
    <row r="76" spans="1:13" x14ac:dyDescent="0.25">
      <c r="A76" s="559" t="s">
        <v>1321</v>
      </c>
      <c r="B76" s="585">
        <v>1.26571531</v>
      </c>
      <c r="C76" s="585">
        <v>44.578087794211314</v>
      </c>
      <c r="D76" s="585">
        <v>37.246139069999998</v>
      </c>
      <c r="E76" s="585">
        <v>321.67127377288233</v>
      </c>
      <c r="F76" s="585">
        <v>22.16580424</v>
      </c>
      <c r="G76" s="585">
        <v>59.51168307228253</v>
      </c>
      <c r="H76" s="585">
        <v>18.430346350000001</v>
      </c>
      <c r="I76" s="585">
        <v>3.7354578899999993</v>
      </c>
      <c r="J76" s="585">
        <v>1135.72867086</v>
      </c>
      <c r="M76" s="1086"/>
    </row>
    <row r="77" spans="1:13" x14ac:dyDescent="0.25">
      <c r="A77" s="586" t="s">
        <v>1320</v>
      </c>
      <c r="B77" s="585">
        <v>-11.09258741</v>
      </c>
      <c r="C77" s="585">
        <v>-152.13460343563744</v>
      </c>
      <c r="D77" s="585">
        <v>87.959481709999991</v>
      </c>
      <c r="E77" s="585">
        <v>293.75843271366494</v>
      </c>
      <c r="F77" s="585">
        <v>77.760148149999992</v>
      </c>
      <c r="G77" s="585">
        <v>88.404509256174421</v>
      </c>
      <c r="H77" s="585">
        <v>53.165531850000001</v>
      </c>
      <c r="I77" s="585">
        <v>24.594616299999991</v>
      </c>
      <c r="J77" s="585">
        <v>2916.5192295499996</v>
      </c>
      <c r="M77" s="1086"/>
    </row>
    <row r="78" spans="1:13" x14ac:dyDescent="0.25">
      <c r="A78" s="586" t="s">
        <v>1319</v>
      </c>
      <c r="B78" s="585">
        <v>0.20674302999999999</v>
      </c>
      <c r="C78" s="585">
        <v>45.663338622223499</v>
      </c>
      <c r="D78" s="585">
        <v>2.9590492300000002</v>
      </c>
      <c r="E78" s="585">
        <v>161.1623144146767</v>
      </c>
      <c r="F78" s="585">
        <v>2.5047883400000002</v>
      </c>
      <c r="G78" s="585">
        <v>84.648417289089849</v>
      </c>
      <c r="H78" s="585">
        <v>1.9750251599999999</v>
      </c>
      <c r="I78" s="585">
        <v>0.52976318000000022</v>
      </c>
      <c r="J78" s="585">
        <v>181.10198355</v>
      </c>
      <c r="M78" s="1086"/>
    </row>
    <row r="79" spans="1:13" x14ac:dyDescent="0.25">
      <c r="A79" s="586" t="s">
        <v>1318</v>
      </c>
      <c r="B79" s="585">
        <v>0.90196843999999998</v>
      </c>
      <c r="C79" s="585">
        <v>44.392559118670135</v>
      </c>
      <c r="D79" s="585">
        <v>12.781271459999999</v>
      </c>
      <c r="E79" s="585">
        <v>155.58546822228956</v>
      </c>
      <c r="F79" s="585">
        <v>8.7748133899999985</v>
      </c>
      <c r="G79" s="585">
        <v>68.653681423334689</v>
      </c>
      <c r="H79" s="585">
        <v>5.3913969599999998</v>
      </c>
      <c r="I79" s="585">
        <v>3.3834164299999987</v>
      </c>
      <c r="J79" s="585">
        <v>812.72038189</v>
      </c>
      <c r="M79" s="1086"/>
    </row>
    <row r="80" spans="1:13" x14ac:dyDescent="0.25">
      <c r="A80" s="586" t="s">
        <v>1317</v>
      </c>
      <c r="B80" s="585">
        <v>-2.0243920200000001</v>
      </c>
      <c r="C80" s="585">
        <v>-82.819809511487676</v>
      </c>
      <c r="D80" s="585">
        <v>1.0471671599999999</v>
      </c>
      <c r="E80" s="585">
        <v>10.585314701763147</v>
      </c>
      <c r="F80" s="585">
        <v>11.53083773</v>
      </c>
      <c r="G80" s="585">
        <v>1101.1458504867553</v>
      </c>
      <c r="H80" s="585">
        <v>8.358121989999999</v>
      </c>
      <c r="I80" s="585">
        <v>3.172715740000001</v>
      </c>
      <c r="J80" s="585">
        <v>977.73324132999994</v>
      </c>
      <c r="M80" s="1086"/>
    </row>
    <row r="81" spans="1:13" x14ac:dyDescent="0.25">
      <c r="A81" s="1077" t="s">
        <v>1316</v>
      </c>
      <c r="B81" s="1076">
        <v>21.010595149999997</v>
      </c>
      <c r="C81" s="1076">
        <v>28.875324321444616</v>
      </c>
      <c r="D81" s="1076">
        <v>786.87326021999991</v>
      </c>
      <c r="E81" s="1076">
        <v>265.86383294797338</v>
      </c>
      <c r="F81" s="1076">
        <v>491.59287726999997</v>
      </c>
      <c r="G81" s="1076">
        <v>62.474213081348928</v>
      </c>
      <c r="H81" s="1076">
        <v>375.91881345999997</v>
      </c>
      <c r="I81" s="1076">
        <v>115.67406381000001</v>
      </c>
      <c r="J81" s="1076">
        <v>29105.259447280001</v>
      </c>
      <c r="M81" s="1086"/>
    </row>
    <row r="82" spans="1:13" x14ac:dyDescent="0.25">
      <c r="A82" s="586" t="s">
        <v>1315</v>
      </c>
      <c r="B82" s="585">
        <v>3.69539258</v>
      </c>
      <c r="C82" s="585">
        <v>81.258272313889222</v>
      </c>
      <c r="D82" s="585">
        <v>116.87206063000001</v>
      </c>
      <c r="E82" s="585">
        <v>614.96667249640745</v>
      </c>
      <c r="F82" s="585">
        <v>81.37671091</v>
      </c>
      <c r="G82" s="585">
        <v>69.62888347423501</v>
      </c>
      <c r="H82" s="585">
        <v>72.418715129999995</v>
      </c>
      <c r="I82" s="585">
        <v>8.9579957800000045</v>
      </c>
      <c r="J82" s="585">
        <v>1819.0849865600001</v>
      </c>
      <c r="M82" s="1086"/>
    </row>
    <row r="83" spans="1:13" x14ac:dyDescent="0.25">
      <c r="A83" s="586" t="s">
        <v>1314</v>
      </c>
      <c r="B83" s="585">
        <v>2.5169281400000001</v>
      </c>
      <c r="C83" s="585">
        <v>31.734020686468952</v>
      </c>
      <c r="D83" s="585">
        <v>109.7944952</v>
      </c>
      <c r="E83" s="585">
        <v>336.94077981919929</v>
      </c>
      <c r="F83" s="585">
        <v>86.039732720000003</v>
      </c>
      <c r="G83" s="585">
        <v>78.364341093122491</v>
      </c>
      <c r="H83" s="585">
        <v>71.609504680000001</v>
      </c>
      <c r="I83" s="585">
        <v>14.430228040000003</v>
      </c>
      <c r="J83" s="585">
        <v>3172.5297778899999</v>
      </c>
      <c r="M83" s="1086"/>
    </row>
    <row r="84" spans="1:13" x14ac:dyDescent="0.25">
      <c r="A84" s="586" t="s">
        <v>1313</v>
      </c>
      <c r="B84" s="585">
        <v>-4.5384483099999997</v>
      </c>
      <c r="C84" s="585">
        <v>-17.860786389293892</v>
      </c>
      <c r="D84" s="585">
        <v>273.01688895000001</v>
      </c>
      <c r="E84" s="585">
        <v>265.50491271315485</v>
      </c>
      <c r="F84" s="585">
        <v>118.88135889</v>
      </c>
      <c r="G84" s="585">
        <v>43.543591514505827</v>
      </c>
      <c r="H84" s="585">
        <v>89.913012809999998</v>
      </c>
      <c r="I84" s="585">
        <v>28.968346080000003</v>
      </c>
      <c r="J84" s="585">
        <v>10164.05036392</v>
      </c>
      <c r="M84" s="1086"/>
    </row>
    <row r="85" spans="1:13" x14ac:dyDescent="0.25">
      <c r="A85" s="586" t="s">
        <v>1312</v>
      </c>
      <c r="B85" s="585">
        <v>11.810560069999999</v>
      </c>
      <c r="C85" s="585">
        <v>82.576214909817182</v>
      </c>
      <c r="D85" s="585">
        <v>119.25589114</v>
      </c>
      <c r="E85" s="585">
        <v>204.98373376988184</v>
      </c>
      <c r="F85" s="585">
        <v>96.775218640000006</v>
      </c>
      <c r="G85" s="585">
        <v>81.149214277717405</v>
      </c>
      <c r="H85" s="585">
        <v>75.393465939999999</v>
      </c>
      <c r="I85" s="585">
        <v>21.381752700000007</v>
      </c>
      <c r="J85" s="585">
        <v>5721.04695421</v>
      </c>
      <c r="M85" s="1086"/>
    </row>
    <row r="86" spans="1:13" x14ac:dyDescent="0.25">
      <c r="A86" s="586" t="s">
        <v>1311</v>
      </c>
      <c r="B86" s="585">
        <v>-0.35637650000000004</v>
      </c>
      <c r="C86" s="585">
        <v>-3.0169853304561269</v>
      </c>
      <c r="D86" s="585">
        <v>94.282100260000007</v>
      </c>
      <c r="E86" s="585">
        <v>196.80661634750587</v>
      </c>
      <c r="F86" s="585">
        <v>65.660930429999993</v>
      </c>
      <c r="G86" s="585">
        <v>69.643050217303241</v>
      </c>
      <c r="H86" s="585">
        <v>37.618982250000002</v>
      </c>
      <c r="I86" s="585">
        <v>28.041948179999991</v>
      </c>
      <c r="J86" s="585">
        <v>4724.9351384300007</v>
      </c>
      <c r="M86" s="1086"/>
    </row>
    <row r="87" spans="1:13" x14ac:dyDescent="0.25">
      <c r="A87" s="586" t="s">
        <v>1310</v>
      </c>
      <c r="B87" s="585">
        <v>3.3951052499999999</v>
      </c>
      <c r="C87" s="585">
        <v>59.882134112604092</v>
      </c>
      <c r="D87" s="585">
        <v>57.041252280000002</v>
      </c>
      <c r="E87" s="585">
        <v>248.46027290065496</v>
      </c>
      <c r="F87" s="585">
        <v>27.931096669999999</v>
      </c>
      <c r="G87" s="585">
        <v>48.96648575121359</v>
      </c>
      <c r="H87" s="585">
        <v>21.3926555</v>
      </c>
      <c r="I87" s="585">
        <v>6.5384411699999987</v>
      </c>
      <c r="J87" s="585">
        <v>2267.8585526800002</v>
      </c>
      <c r="M87" s="1086"/>
    </row>
    <row r="88" spans="1:13" x14ac:dyDescent="0.25">
      <c r="A88" s="586" t="s">
        <v>1309</v>
      </c>
      <c r="B88" s="585">
        <v>4.48743392</v>
      </c>
      <c r="C88" s="585">
        <v>145.25334671151774</v>
      </c>
      <c r="D88" s="585">
        <v>16.610571759999999</v>
      </c>
      <c r="E88" s="585">
        <v>132.81216461160443</v>
      </c>
      <c r="F88" s="585">
        <v>14.92782901</v>
      </c>
      <c r="G88" s="585">
        <v>89.869447155020751</v>
      </c>
      <c r="H88" s="585">
        <v>7.5724771500000001</v>
      </c>
      <c r="I88" s="585">
        <v>7.3553518599999999</v>
      </c>
      <c r="J88" s="585">
        <v>1235.7536735900001</v>
      </c>
      <c r="M88" s="1086"/>
    </row>
    <row r="89" spans="1:13" x14ac:dyDescent="0.25">
      <c r="A89" s="1077" t="s">
        <v>1308</v>
      </c>
      <c r="B89" s="1076">
        <v>1.5349366500000003</v>
      </c>
      <c r="C89" s="1076">
        <v>8.0732293412924783</v>
      </c>
      <c r="D89" s="1076">
        <v>705.98717453999996</v>
      </c>
      <c r="E89" s="1076">
        <v>894.94466607790855</v>
      </c>
      <c r="F89" s="1076">
        <v>283.54359743999998</v>
      </c>
      <c r="G89" s="1076">
        <v>40.162712251075732</v>
      </c>
      <c r="H89" s="1076">
        <v>233.48233329999999</v>
      </c>
      <c r="I89" s="1076">
        <v>50.061264139999992</v>
      </c>
      <c r="J89" s="1076">
        <v>7605.0689760500009</v>
      </c>
      <c r="M89" s="1086"/>
    </row>
    <row r="90" spans="1:13" x14ac:dyDescent="0.25">
      <c r="A90" s="586" t="s">
        <v>1307</v>
      </c>
      <c r="B90" s="585">
        <v>-2.3404034999999999</v>
      </c>
      <c r="C90" s="585">
        <v>-1150.6363906599245</v>
      </c>
      <c r="D90" s="585">
        <v>19.40229751</v>
      </c>
      <c r="E90" s="585">
        <v>1917.097781730499</v>
      </c>
      <c r="F90" s="585">
        <v>19.84629825</v>
      </c>
      <c r="G90" s="585">
        <v>102.28839259768674</v>
      </c>
      <c r="H90" s="585">
        <v>19.57908741</v>
      </c>
      <c r="I90" s="585">
        <v>0.26721084000000062</v>
      </c>
      <c r="J90" s="585">
        <v>81.360315700000001</v>
      </c>
      <c r="M90" s="1086"/>
    </row>
    <row r="91" spans="1:13" x14ac:dyDescent="0.25">
      <c r="A91" s="586" t="s">
        <v>1306</v>
      </c>
      <c r="B91" s="585">
        <v>3.9033649300000004</v>
      </c>
      <c r="C91" s="585">
        <v>21.391461331817499</v>
      </c>
      <c r="D91" s="585">
        <v>686.19333513000004</v>
      </c>
      <c r="E91" s="585">
        <v>907.38933036373237</v>
      </c>
      <c r="F91" s="585">
        <v>263.3597772</v>
      </c>
      <c r="G91" s="585">
        <v>38.379821504693894</v>
      </c>
      <c r="H91" s="585">
        <v>213.84489915</v>
      </c>
      <c r="I91" s="585">
        <v>49.514878049999993</v>
      </c>
      <c r="J91" s="585">
        <v>7298.9215078899997</v>
      </c>
      <c r="M91" s="1086"/>
    </row>
    <row r="92" spans="1:13" x14ac:dyDescent="0.25">
      <c r="A92" s="586" t="s">
        <v>1305</v>
      </c>
      <c r="B92" s="585">
        <v>-2.8024779999999999E-2</v>
      </c>
      <c r="C92" s="585">
        <v>-4.9869006646163898</v>
      </c>
      <c r="D92" s="585">
        <v>0.3915419</v>
      </c>
      <c r="E92" s="585">
        <v>17.392225039595164</v>
      </c>
      <c r="F92" s="585">
        <v>0.33752198999999999</v>
      </c>
      <c r="G92" s="585">
        <v>86.203287566413707</v>
      </c>
      <c r="H92" s="585">
        <v>5.8346739999999994E-2</v>
      </c>
      <c r="I92" s="585">
        <v>0.27917524999999999</v>
      </c>
      <c r="J92" s="585">
        <v>224.78715246000002</v>
      </c>
      <c r="M92" s="1086"/>
    </row>
    <row r="93" spans="1:13" x14ac:dyDescent="0.25">
      <c r="A93" s="1077" t="s">
        <v>1304</v>
      </c>
      <c r="B93" s="1076">
        <v>3.1292513599999996</v>
      </c>
      <c r="C93" s="1076">
        <v>26.210934046379951</v>
      </c>
      <c r="D93" s="1076">
        <v>34.160953999999997</v>
      </c>
      <c r="E93" s="1076">
        <v>71.29613349026242</v>
      </c>
      <c r="F93" s="1076">
        <v>15.927439289999999</v>
      </c>
      <c r="G93" s="1076">
        <v>46.624691131283981</v>
      </c>
      <c r="H93" s="1076">
        <v>13.729834630000001</v>
      </c>
      <c r="I93" s="1076">
        <v>2.1976046599999979</v>
      </c>
      <c r="J93" s="1076">
        <v>4775.4900370400001</v>
      </c>
      <c r="M93" s="1086"/>
    </row>
    <row r="94" spans="1:13" x14ac:dyDescent="0.25">
      <c r="A94" s="599" t="s">
        <v>1303</v>
      </c>
      <c r="B94" s="1075">
        <v>0.41655006</v>
      </c>
      <c r="C94" s="585">
        <v>8.5426730888717035</v>
      </c>
      <c r="D94" s="585">
        <v>29.58785374</v>
      </c>
      <c r="E94" s="585">
        <v>150.60555314019967</v>
      </c>
      <c r="F94" s="585">
        <v>14.14884108</v>
      </c>
      <c r="G94" s="585">
        <v>47.819761461346197</v>
      </c>
      <c r="H94" s="585">
        <v>13.23197933</v>
      </c>
      <c r="I94" s="585">
        <v>0.9168617500000007</v>
      </c>
      <c r="J94" s="585">
        <v>1950.4436406099999</v>
      </c>
      <c r="M94" s="1086"/>
    </row>
    <row r="95" spans="1:13" x14ac:dyDescent="0.25">
      <c r="A95" s="599" t="s">
        <v>1302</v>
      </c>
      <c r="B95" s="1075">
        <v>-0.59503903999999996</v>
      </c>
      <c r="C95" s="585">
        <v>-12.291683381088736</v>
      </c>
      <c r="D95" s="585">
        <v>0.77730147999999999</v>
      </c>
      <c r="E95" s="585">
        <v>4.010394292749508</v>
      </c>
      <c r="F95" s="585">
        <v>1.82150229</v>
      </c>
      <c r="G95" s="585">
        <v>234.33665532194792</v>
      </c>
      <c r="H95" s="585">
        <v>0.51794928000000007</v>
      </c>
      <c r="I95" s="585">
        <v>1.3035530099999999</v>
      </c>
      <c r="J95" s="585">
        <v>1936.39559872</v>
      </c>
      <c r="M95" s="1086"/>
    </row>
    <row r="96" spans="1:13" x14ac:dyDescent="0.25">
      <c r="A96" s="586" t="s">
        <v>1301</v>
      </c>
      <c r="B96" s="1075">
        <v>3.3077403399999996</v>
      </c>
      <c r="C96" s="585">
        <v>148.88819538670754</v>
      </c>
      <c r="D96" s="585">
        <v>3.7957987800000001</v>
      </c>
      <c r="E96" s="585">
        <v>42.714316966360016</v>
      </c>
      <c r="F96" s="585">
        <v>-2.9040800000004197E-3</v>
      </c>
      <c r="G96" s="585">
        <v>-7.6507743648108223E-2</v>
      </c>
      <c r="H96" s="585">
        <v>-2.0093979999998623E-2</v>
      </c>
      <c r="I96" s="585">
        <v>1.7189899999998204E-2</v>
      </c>
      <c r="J96" s="585">
        <v>888.65079771000001</v>
      </c>
      <c r="M96" s="1086"/>
    </row>
    <row r="97" spans="1:22" x14ac:dyDescent="0.25">
      <c r="A97" s="1077" t="s">
        <v>1079</v>
      </c>
      <c r="B97" s="1076">
        <v>-4.3078438100000005</v>
      </c>
      <c r="C97" s="1076">
        <v>-4.8534162611179079</v>
      </c>
      <c r="D97" s="1076">
        <v>224.19048863</v>
      </c>
      <c r="E97" s="1076">
        <v>62.939096581816109</v>
      </c>
      <c r="F97" s="1076">
        <v>116.62608099000001</v>
      </c>
      <c r="G97" s="1076">
        <v>52.020976314689968</v>
      </c>
      <c r="H97" s="1076">
        <v>82.46479020000001</v>
      </c>
      <c r="I97" s="1076">
        <v>34.161290789999995</v>
      </c>
      <c r="J97" s="1076">
        <v>35503.60058346</v>
      </c>
      <c r="M97" s="1086"/>
    </row>
    <row r="98" spans="1:22" x14ac:dyDescent="0.25">
      <c r="A98" s="1077" t="s">
        <v>1338</v>
      </c>
      <c r="B98" s="1089">
        <v>16.016518470000005</v>
      </c>
      <c r="C98" s="1076">
        <v>2081.9030630126917</v>
      </c>
      <c r="D98" s="1076">
        <v>7.4242806400000001</v>
      </c>
      <c r="E98" s="1076">
        <v>216.36004065333552</v>
      </c>
      <c r="F98" s="1076">
        <v>35.416304500000003</v>
      </c>
      <c r="G98" s="1076">
        <v>477.03348266748708</v>
      </c>
      <c r="H98" s="1076">
        <v>-4.1338879999999634E-2</v>
      </c>
      <c r="I98" s="1076">
        <v>35.45764338</v>
      </c>
      <c r="J98" s="1076">
        <v>307.72841934000002</v>
      </c>
      <c r="L98" s="1086"/>
      <c r="M98" s="1086"/>
    </row>
    <row r="99" spans="1:22" ht="14.4" thickBot="1" x14ac:dyDescent="0.3">
      <c r="A99" s="559"/>
      <c r="B99" s="1088"/>
      <c r="C99" s="559"/>
      <c r="D99" s="559"/>
      <c r="E99" s="559"/>
      <c r="F99" s="559"/>
      <c r="G99" s="559"/>
      <c r="H99" s="559"/>
      <c r="I99" s="559"/>
      <c r="L99" s="1086"/>
      <c r="M99" s="1086"/>
    </row>
    <row r="100" spans="1:22" ht="14.4" thickBot="1" x14ac:dyDescent="0.3">
      <c r="A100" s="580" t="s">
        <v>330</v>
      </c>
      <c r="B100" s="579">
        <v>69.961472310000005</v>
      </c>
      <c r="C100" s="579">
        <v>25.998585994382697</v>
      </c>
      <c r="D100" s="579">
        <v>3182.8906513499996</v>
      </c>
      <c r="E100" s="579">
        <v>291.06778271682072</v>
      </c>
      <c r="F100" s="579">
        <v>1713.3259236599999</v>
      </c>
      <c r="G100" s="579">
        <v>53.829242387994235</v>
      </c>
      <c r="H100" s="579">
        <v>1367.7149674299999</v>
      </c>
      <c r="I100" s="579">
        <v>345.61095623000006</v>
      </c>
      <c r="J100" s="579">
        <v>107638.88824587</v>
      </c>
      <c r="L100" s="1086"/>
      <c r="M100" s="1086"/>
      <c r="O100" s="1084"/>
      <c r="Q100" s="1084"/>
      <c r="R100" s="1084"/>
      <c r="S100" s="1084"/>
      <c r="T100" s="1084"/>
      <c r="U100" s="1084"/>
    </row>
    <row r="101" spans="1:22" x14ac:dyDescent="0.25">
      <c r="A101" s="586" t="s">
        <v>594</v>
      </c>
      <c r="B101" s="585">
        <v>8.7012149100000009</v>
      </c>
      <c r="C101" s="585">
        <v>3.2109749145008473</v>
      </c>
      <c r="D101" s="585">
        <v>629.78980254999999</v>
      </c>
      <c r="E101" s="585">
        <v>58.08306068669603</v>
      </c>
      <c r="F101" s="585">
        <v>35.735716750000002</v>
      </c>
      <c r="G101" s="585">
        <v>5.6742291801656926</v>
      </c>
      <c r="H101" s="585">
        <v>9.2868471599999989</v>
      </c>
      <c r="I101" s="585">
        <v>26.448869590000001</v>
      </c>
      <c r="J101" s="585">
        <v>108393.43366658001</v>
      </c>
      <c r="L101" s="1086"/>
      <c r="M101" s="1086"/>
      <c r="O101" s="1084"/>
      <c r="Q101" s="1084"/>
      <c r="R101" s="1084"/>
      <c r="S101" s="1084"/>
      <c r="T101" s="1084"/>
      <c r="U101" s="1084"/>
      <c r="V101" s="1084"/>
    </row>
    <row r="102" spans="1:22" x14ac:dyDescent="0.25">
      <c r="A102" s="586" t="s">
        <v>593</v>
      </c>
      <c r="B102" s="585">
        <v>16.06127386</v>
      </c>
      <c r="C102" s="585">
        <v>35.745925720663536</v>
      </c>
      <c r="D102" s="585">
        <v>443.54592207999997</v>
      </c>
      <c r="E102" s="585">
        <v>242.81145787420181</v>
      </c>
      <c r="F102" s="585">
        <v>294.38758064000001</v>
      </c>
      <c r="G102" s="585">
        <v>66.371387039131193</v>
      </c>
      <c r="H102" s="585">
        <v>216.33627353</v>
      </c>
      <c r="I102" s="585">
        <v>78.05130711000001</v>
      </c>
      <c r="J102" s="585">
        <v>17972.70434176</v>
      </c>
      <c r="L102" s="1086"/>
      <c r="M102" s="1086"/>
      <c r="O102" s="1084"/>
      <c r="Q102" s="1084"/>
      <c r="R102" s="1084"/>
      <c r="S102" s="1084"/>
      <c r="T102" s="1084"/>
      <c r="U102" s="1084"/>
      <c r="V102" s="1084"/>
    </row>
    <row r="103" spans="1:22" ht="14.4" thickBot="1" x14ac:dyDescent="0.3">
      <c r="A103" s="584" t="s">
        <v>1293</v>
      </c>
      <c r="B103" s="583">
        <v>8.8438863799999972</v>
      </c>
      <c r="C103" s="583">
        <v>49.415351835777791</v>
      </c>
      <c r="D103" s="583">
        <v>353.52431002000003</v>
      </c>
      <c r="E103" s="583">
        <v>475.15019114505128</v>
      </c>
      <c r="F103" s="583">
        <v>281.44761477999998</v>
      </c>
      <c r="G103" s="583">
        <v>79.61195504888407</v>
      </c>
      <c r="H103" s="583">
        <v>134.23604589999999</v>
      </c>
      <c r="I103" s="583">
        <v>147.21156887999999</v>
      </c>
      <c r="J103" s="583">
        <v>7158.8168870199806</v>
      </c>
      <c r="L103" s="1086"/>
      <c r="M103" s="1086"/>
      <c r="O103" s="1084"/>
      <c r="Q103" s="1084"/>
      <c r="R103" s="1084"/>
      <c r="S103" s="1084"/>
      <c r="T103" s="1084"/>
      <c r="U103" s="1084"/>
      <c r="V103" s="1084"/>
    </row>
    <row r="104" spans="1:22" ht="14.4" thickBot="1" x14ac:dyDescent="0.3">
      <c r="A104" s="578" t="s">
        <v>329</v>
      </c>
      <c r="B104" s="577">
        <v>33.606375149999998</v>
      </c>
      <c r="C104" s="577">
        <v>10.067443999913406</v>
      </c>
      <c r="D104" s="577">
        <v>1426.86003465</v>
      </c>
      <c r="E104" s="577">
        <v>106.37371335361519</v>
      </c>
      <c r="F104" s="577">
        <v>611.57091216999993</v>
      </c>
      <c r="G104" s="577">
        <v>42.861310662472548</v>
      </c>
      <c r="H104" s="577">
        <v>359.85916658999997</v>
      </c>
      <c r="I104" s="577">
        <v>251.71174558000001</v>
      </c>
      <c r="J104" s="577">
        <v>133524.95489535999</v>
      </c>
      <c r="L104" s="1086"/>
      <c r="M104" s="1086"/>
      <c r="O104" s="1084"/>
      <c r="Q104" s="1084"/>
      <c r="R104" s="1084"/>
      <c r="S104" s="1084"/>
      <c r="T104" s="1084"/>
      <c r="U104" s="1084"/>
      <c r="V104" s="1084"/>
    </row>
    <row r="105" spans="1:22" ht="14.4" thickBot="1" x14ac:dyDescent="0.3">
      <c r="A105" s="580" t="s">
        <v>323</v>
      </c>
      <c r="B105" s="579">
        <v>-1.0724198100000002</v>
      </c>
      <c r="C105" s="579">
        <v>-10.560358087717974</v>
      </c>
      <c r="D105" s="579">
        <v>3.18125E-3</v>
      </c>
      <c r="E105" s="579">
        <v>7.8261219029103855E-3</v>
      </c>
      <c r="F105" s="579">
        <v>2.8538978900000003</v>
      </c>
      <c r="G105" s="579">
        <v>89709.953320235771</v>
      </c>
      <c r="H105" s="579">
        <v>1.19557E-3</v>
      </c>
      <c r="I105" s="579">
        <v>2.8527023200000001</v>
      </c>
      <c r="J105" s="579">
        <v>4062.0585063200001</v>
      </c>
      <c r="L105" s="1086"/>
      <c r="M105" s="1086"/>
      <c r="O105" s="1084"/>
      <c r="Q105" s="1084"/>
      <c r="R105" s="1084"/>
      <c r="S105" s="1084"/>
      <c r="T105" s="1084"/>
      <c r="U105" s="1084"/>
      <c r="V105" s="1084"/>
    </row>
    <row r="106" spans="1:22" ht="14.4" thickBot="1" x14ac:dyDescent="0.3">
      <c r="A106" s="580" t="s">
        <v>678</v>
      </c>
      <c r="B106" s="579">
        <v>0</v>
      </c>
      <c r="C106" s="579">
        <v>0</v>
      </c>
      <c r="D106" s="579">
        <v>0</v>
      </c>
      <c r="E106" s="579">
        <v>0</v>
      </c>
      <c r="F106" s="579">
        <v>0</v>
      </c>
      <c r="G106" s="579">
        <v>0</v>
      </c>
      <c r="H106" s="579">
        <v>0</v>
      </c>
      <c r="I106" s="579">
        <v>0</v>
      </c>
      <c r="J106" s="579">
        <v>0</v>
      </c>
      <c r="L106" s="1086"/>
      <c r="M106" s="1086"/>
      <c r="O106" s="1084"/>
      <c r="Q106" s="1084"/>
      <c r="R106" s="1084"/>
      <c r="S106" s="1084"/>
      <c r="T106" s="1084"/>
      <c r="U106" s="1084"/>
      <c r="V106" s="1084"/>
    </row>
    <row r="107" spans="1:22" ht="14.4" thickBot="1" x14ac:dyDescent="0.3">
      <c r="A107" s="578" t="s">
        <v>328</v>
      </c>
      <c r="B107" s="577">
        <v>102.49542765</v>
      </c>
      <c r="C107" s="577">
        <v>16.718532090025494</v>
      </c>
      <c r="D107" s="577">
        <v>4609.7538672499995</v>
      </c>
      <c r="E107" s="577">
        <v>186.21231490256031</v>
      </c>
      <c r="F107" s="577">
        <v>2327.75073372</v>
      </c>
      <c r="G107" s="577">
        <v>50.496204369120598</v>
      </c>
      <c r="H107" s="577">
        <v>1727.5753295899997</v>
      </c>
      <c r="I107" s="577">
        <v>600.17540413000029</v>
      </c>
      <c r="J107" s="577">
        <v>245225.90164755</v>
      </c>
      <c r="L107" s="1086"/>
      <c r="M107" s="1086"/>
      <c r="O107" s="1084"/>
      <c r="Q107" s="1084"/>
      <c r="R107" s="1084"/>
      <c r="S107" s="1084"/>
      <c r="T107" s="1084"/>
      <c r="U107" s="1084"/>
      <c r="V107" s="1084"/>
    </row>
    <row r="108" spans="1:22" ht="14.4" thickBot="1" x14ac:dyDescent="0.3">
      <c r="A108" s="580" t="s">
        <v>1292</v>
      </c>
      <c r="B108" s="579">
        <v>102.49542765</v>
      </c>
      <c r="C108" s="579">
        <v>16.718532090025494</v>
      </c>
      <c r="D108" s="579">
        <v>4609.7538672499995</v>
      </c>
      <c r="E108" s="579">
        <v>186.21231490256031</v>
      </c>
      <c r="F108" s="579">
        <v>2327.75073372</v>
      </c>
      <c r="G108" s="579">
        <v>50.496204369120598</v>
      </c>
      <c r="H108" s="579">
        <v>1727.5753295899997</v>
      </c>
      <c r="I108" s="579">
        <v>600.17540413000029</v>
      </c>
      <c r="J108" s="579">
        <v>245225.90164755</v>
      </c>
      <c r="L108" s="1086"/>
      <c r="M108" s="1086"/>
      <c r="O108" s="1084"/>
      <c r="Q108" s="1084"/>
      <c r="R108" s="1084"/>
      <c r="S108" s="1084"/>
      <c r="T108" s="1084"/>
      <c r="U108" s="1084"/>
      <c r="V108" s="1084"/>
    </row>
    <row r="109" spans="1:22" x14ac:dyDescent="0.25">
      <c r="A109" s="569"/>
      <c r="B109" s="674"/>
      <c r="C109" s="674"/>
      <c r="D109" s="674"/>
      <c r="E109" s="1087"/>
      <c r="F109" s="674"/>
      <c r="G109" s="1087"/>
      <c r="H109" s="1087"/>
      <c r="I109" s="1087"/>
      <c r="J109" s="674"/>
      <c r="L109" s="1086"/>
      <c r="M109" s="1086"/>
      <c r="O109" s="1084"/>
      <c r="Q109" s="1084"/>
      <c r="R109" s="1084"/>
      <c r="S109" s="1084"/>
      <c r="T109" s="1084"/>
      <c r="U109" s="1084"/>
      <c r="V109" s="1084"/>
    </row>
    <row r="110" spans="1:22" x14ac:dyDescent="0.25">
      <c r="A110" s="569"/>
      <c r="B110" s="674"/>
      <c r="C110" s="674"/>
      <c r="D110" s="674"/>
      <c r="E110" s="674"/>
      <c r="F110" s="674"/>
      <c r="G110" s="674"/>
      <c r="H110" s="674"/>
      <c r="I110" s="674"/>
      <c r="J110" s="674"/>
      <c r="L110" s="1086"/>
    </row>
    <row r="111" spans="1:22" x14ac:dyDescent="0.25">
      <c r="L111" s="1086"/>
    </row>
    <row r="112" spans="1:22" x14ac:dyDescent="0.25">
      <c r="L112" s="1086"/>
    </row>
    <row r="113" spans="12:12" x14ac:dyDescent="0.25">
      <c r="L113" s="1086"/>
    </row>
    <row r="114" spans="12:12" x14ac:dyDescent="0.25">
      <c r="L114" s="1086"/>
    </row>
  </sheetData>
  <mergeCells count="8">
    <mergeCell ref="H3:H4"/>
    <mergeCell ref="I3:I4"/>
    <mergeCell ref="J3:J4"/>
    <mergeCell ref="D3:D4"/>
    <mergeCell ref="D59:D60"/>
    <mergeCell ref="H59:H60"/>
    <mergeCell ref="I59:I60"/>
    <mergeCell ref="J59:J60"/>
  </mergeCells>
  <pageMargins left="0.7" right="0.7" top="0.75" bottom="0.75" header="0.3" footer="0.3"/>
  <pageSetup paperSize="9" scale="70" fitToWidth="0" fitToHeight="0" orientation="portrait" r:id="rId1"/>
  <rowBreaks count="1" manualBreakCount="1">
    <brk id="56" max="16383" man="1"/>
  </rowBreaks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957DA-FEB3-4DDF-83D4-80FD81D050CE}">
  <sheetPr codeName="Sheet33"/>
  <dimension ref="A1:N89"/>
  <sheetViews>
    <sheetView view="pageLayout" topLeftCell="A65" zoomScaleNormal="90" workbookViewId="0">
      <selection activeCell="L23" sqref="L23"/>
    </sheetView>
  </sheetViews>
  <sheetFormatPr defaultColWidth="9.109375" defaultRowHeight="14.4" x14ac:dyDescent="0.3"/>
  <cols>
    <col min="1" max="1" width="28.44140625" style="575" customWidth="1"/>
    <col min="2" max="2" width="17.33203125" style="559" customWidth="1"/>
    <col min="3" max="3" width="10.109375" style="1097" customWidth="1"/>
    <col min="4" max="4" width="10.33203125" style="559" customWidth="1"/>
    <col min="5" max="5" width="11.5546875" style="559" customWidth="1"/>
    <col min="6" max="6" width="10.5546875" style="559" customWidth="1"/>
    <col min="7" max="8" width="11.33203125" style="559" customWidth="1"/>
    <col min="9" max="9" width="13" style="558" customWidth="1"/>
    <col min="12" max="14" width="9.109375" style="1083"/>
  </cols>
  <sheetData>
    <row r="1" spans="1:14" x14ac:dyDescent="0.3">
      <c r="A1" s="1156" t="s">
        <v>1341</v>
      </c>
      <c r="B1" s="82"/>
      <c r="C1" s="1155"/>
      <c r="D1" s="1154"/>
      <c r="E1" s="1065"/>
      <c r="F1" s="1154"/>
      <c r="G1" s="1154"/>
      <c r="H1" s="1154"/>
      <c r="I1" s="82"/>
    </row>
    <row r="2" spans="1:14" x14ac:dyDescent="0.3">
      <c r="A2" s="1153"/>
      <c r="B2" s="82"/>
      <c r="C2" s="1152"/>
      <c r="D2" s="1098"/>
      <c r="E2" s="1098"/>
      <c r="F2" s="1098"/>
      <c r="G2" s="1098"/>
      <c r="H2" s="1098"/>
      <c r="I2" s="1151"/>
    </row>
    <row r="3" spans="1:14" s="533" customFormat="1" ht="18" customHeight="1" x14ac:dyDescent="0.2">
      <c r="A3" s="1147" t="s">
        <v>137</v>
      </c>
      <c r="B3" s="1150"/>
      <c r="C3" s="1149" t="s">
        <v>347</v>
      </c>
      <c r="D3" s="1148" t="s">
        <v>346</v>
      </c>
      <c r="E3" s="2138" t="s">
        <v>632</v>
      </c>
      <c r="F3" s="1148" t="s">
        <v>345</v>
      </c>
      <c r="G3" s="1148"/>
      <c r="H3" s="1148" t="s">
        <v>344</v>
      </c>
      <c r="I3" s="2138" t="s">
        <v>628</v>
      </c>
      <c r="L3" s="1144"/>
      <c r="M3" s="1144"/>
      <c r="N3" s="1144"/>
    </row>
    <row r="4" spans="1:14" s="533" customFormat="1" ht="10.199999999999999" x14ac:dyDescent="0.2">
      <c r="A4" s="1147"/>
      <c r="B4" s="1147"/>
      <c r="C4" s="1146" t="s">
        <v>343</v>
      </c>
      <c r="D4" s="1145" t="s">
        <v>336</v>
      </c>
      <c r="E4" s="2139"/>
      <c r="F4" s="1145" t="s">
        <v>1347</v>
      </c>
      <c r="G4" s="1145" t="s">
        <v>339</v>
      </c>
      <c r="H4" s="1145" t="s">
        <v>1346</v>
      </c>
      <c r="I4" s="2140"/>
      <c r="L4" s="1144"/>
      <c r="M4" s="1144"/>
      <c r="N4" s="1144"/>
    </row>
    <row r="5" spans="1:14" ht="14.25" customHeight="1" x14ac:dyDescent="0.3">
      <c r="A5" s="1143"/>
      <c r="B5" s="1107" t="s">
        <v>631</v>
      </c>
      <c r="C5" s="1098">
        <v>2.9111799059072001</v>
      </c>
      <c r="D5" s="1098">
        <v>23.289439247257601</v>
      </c>
      <c r="E5" s="1098"/>
      <c r="F5" s="1098"/>
      <c r="G5" s="563">
        <v>126.18396586372282</v>
      </c>
      <c r="H5" s="1098"/>
      <c r="I5" s="1098"/>
    </row>
    <row r="6" spans="1:14" ht="14.25" customHeight="1" x14ac:dyDescent="0.3">
      <c r="A6" s="1132"/>
      <c r="B6" s="1120" t="s">
        <v>630</v>
      </c>
      <c r="C6" s="1118">
        <v>9.0863974997824997</v>
      </c>
      <c r="D6" s="1118">
        <v>72.691179998259997</v>
      </c>
      <c r="E6" s="1118"/>
      <c r="F6" s="1118"/>
      <c r="G6" s="1118">
        <v>147.27573421666094</v>
      </c>
      <c r="H6" s="1118"/>
      <c r="I6" s="1118"/>
    </row>
    <row r="7" spans="1:14" ht="14.25" customHeight="1" x14ac:dyDescent="0.3">
      <c r="A7" s="1142"/>
      <c r="B7" s="1134" t="s">
        <v>295</v>
      </c>
      <c r="C7" s="1102">
        <v>11.997577405689698</v>
      </c>
      <c r="D7" s="1102">
        <v>95.980619245517602</v>
      </c>
      <c r="E7" s="1102">
        <v>245.37568274999998</v>
      </c>
      <c r="F7" s="1102">
        <v>465.30303957051137</v>
      </c>
      <c r="G7" s="1102">
        <v>273.45970008038375</v>
      </c>
      <c r="H7" s="1102">
        <v>111.44531398369946</v>
      </c>
      <c r="I7" s="1102">
        <v>5000</v>
      </c>
    </row>
    <row r="8" spans="1:14" ht="14.25" customHeight="1" x14ac:dyDescent="0.3">
      <c r="A8" s="1132"/>
      <c r="B8" s="1107" t="s">
        <v>631</v>
      </c>
      <c r="C8" s="1098">
        <v>3.4597650800000004</v>
      </c>
      <c r="D8" s="1098">
        <v>4.1065460890207719</v>
      </c>
      <c r="E8" s="1098"/>
      <c r="F8" s="1098"/>
      <c r="G8" s="563">
        <v>22.677610419999997</v>
      </c>
      <c r="H8" s="1098"/>
      <c r="I8" s="1098"/>
    </row>
    <row r="9" spans="1:14" ht="14.25" customHeight="1" x14ac:dyDescent="0.3">
      <c r="A9" s="1132"/>
      <c r="B9" s="1120" t="s">
        <v>630</v>
      </c>
      <c r="C9" s="1118">
        <v>4.5405185899999996</v>
      </c>
      <c r="D9" s="1118">
        <v>5.3893395727002966</v>
      </c>
      <c r="E9" s="1118"/>
      <c r="F9" s="1118"/>
      <c r="G9" s="1118">
        <v>21.912660589999998</v>
      </c>
      <c r="H9" s="1118"/>
      <c r="I9" s="1118"/>
    </row>
    <row r="10" spans="1:14" ht="14.25" customHeight="1" x14ac:dyDescent="0.3">
      <c r="A10" s="1132"/>
      <c r="B10" s="1134" t="s">
        <v>294</v>
      </c>
      <c r="C10" s="1102">
        <v>8.00028367</v>
      </c>
      <c r="D10" s="1102">
        <v>9.4958856617210685</v>
      </c>
      <c r="E10" s="1102">
        <v>662.38637798000002</v>
      </c>
      <c r="F10" s="1102">
        <v>196.29409415264308</v>
      </c>
      <c r="G10" s="1102">
        <v>44.590271009999995</v>
      </c>
      <c r="H10" s="1102">
        <v>6.7317614752256185</v>
      </c>
      <c r="I10" s="1102">
        <v>33700</v>
      </c>
    </row>
    <row r="11" spans="1:14" ht="14.25" customHeight="1" x14ac:dyDescent="0.3">
      <c r="A11" s="1132"/>
      <c r="B11" s="1107" t="s">
        <v>631</v>
      </c>
      <c r="C11" s="1098">
        <v>1.4341767394228366</v>
      </c>
      <c r="D11" s="1098">
        <v>1.8870746571353114</v>
      </c>
      <c r="E11" s="1098"/>
      <c r="F11" s="1098"/>
      <c r="G11" s="563">
        <v>35.967213251592185</v>
      </c>
      <c r="H11" s="1098"/>
      <c r="I11" s="1098"/>
    </row>
    <row r="12" spans="1:14" ht="14.25" customHeight="1" x14ac:dyDescent="0.3">
      <c r="A12" s="1132"/>
      <c r="B12" s="1120" t="s">
        <v>630</v>
      </c>
      <c r="C12" s="1118">
        <v>1.5691305264505433</v>
      </c>
      <c r="D12" s="1118">
        <v>2.0646454295401884</v>
      </c>
      <c r="E12" s="1118"/>
      <c r="F12" s="1118"/>
      <c r="G12" s="1118">
        <v>16.608585591612155</v>
      </c>
      <c r="H12" s="1118"/>
      <c r="I12" s="1118"/>
    </row>
    <row r="13" spans="1:14" ht="14.25" customHeight="1" x14ac:dyDescent="0.3">
      <c r="A13" s="1132"/>
      <c r="B13" s="1134" t="s">
        <v>293</v>
      </c>
      <c r="C13" s="1102">
        <v>3.0033072658733801</v>
      </c>
      <c r="D13" s="1102">
        <v>3.9517200866755005</v>
      </c>
      <c r="E13" s="1102">
        <v>185.27016192000002</v>
      </c>
      <c r="F13" s="1102">
        <v>60.83891331354566</v>
      </c>
      <c r="G13" s="1102">
        <v>52.575798843204339</v>
      </c>
      <c r="H13" s="1102">
        <v>28.377909480052523</v>
      </c>
      <c r="I13" s="1102">
        <v>30400</v>
      </c>
    </row>
    <row r="14" spans="1:14" ht="14.25" customHeight="1" x14ac:dyDescent="0.3">
      <c r="A14" s="1132"/>
      <c r="B14" s="1107" t="s">
        <v>631</v>
      </c>
      <c r="C14" s="1098">
        <v>11.899530650667124</v>
      </c>
      <c r="D14" s="1098">
        <v>10.867151279148059</v>
      </c>
      <c r="E14" s="1098"/>
      <c r="F14" s="1098"/>
      <c r="G14" s="563">
        <v>26.288930531585656</v>
      </c>
      <c r="H14" s="1098"/>
      <c r="I14" s="1098"/>
    </row>
    <row r="15" spans="1:14" ht="14.25" customHeight="1" x14ac:dyDescent="0.3">
      <c r="A15" s="1132"/>
      <c r="B15" s="1120" t="s">
        <v>630</v>
      </c>
      <c r="C15" s="1118">
        <v>4.0956437432752777</v>
      </c>
      <c r="D15" s="1118">
        <v>3.7403139207993403</v>
      </c>
      <c r="E15" s="1118"/>
      <c r="F15" s="1118"/>
      <c r="G15" s="1118">
        <v>19.338287924631349</v>
      </c>
      <c r="H15" s="1118"/>
      <c r="I15" s="1118"/>
    </row>
    <row r="16" spans="1:14" ht="14.25" customHeight="1" x14ac:dyDescent="0.3">
      <c r="A16" s="1132"/>
      <c r="B16" s="1134" t="s">
        <v>292</v>
      </c>
      <c r="C16" s="1102">
        <v>15.995174393942403</v>
      </c>
      <c r="D16" s="1102">
        <v>14.607465199947399</v>
      </c>
      <c r="E16" s="1102">
        <v>120.84054245999999</v>
      </c>
      <c r="F16" s="1102">
        <v>27.560454742253938</v>
      </c>
      <c r="G16" s="1102">
        <v>45.627218456217008</v>
      </c>
      <c r="H16" s="1102">
        <v>37.758203933353158</v>
      </c>
      <c r="I16" s="1102">
        <v>43800</v>
      </c>
    </row>
    <row r="17" spans="1:11" ht="14.25" customHeight="1" x14ac:dyDescent="0.3">
      <c r="A17" s="1132"/>
      <c r="B17" s="1107"/>
      <c r="C17" s="1098"/>
      <c r="D17" s="1098"/>
      <c r="E17" s="1098"/>
      <c r="F17" s="1098"/>
      <c r="G17" s="1098"/>
      <c r="H17" s="1098"/>
      <c r="I17" s="1098"/>
    </row>
    <row r="18" spans="1:11" ht="14.25" customHeight="1" x14ac:dyDescent="0.3">
      <c r="A18" s="1132"/>
      <c r="B18" s="1134" t="s">
        <v>3</v>
      </c>
      <c r="C18" s="1102">
        <v>-0.99718044078235168</v>
      </c>
      <c r="D18" s="1102"/>
      <c r="E18" s="1102">
        <v>-6.6091760000063005E-2</v>
      </c>
      <c r="F18" s="1102"/>
      <c r="G18" s="1102">
        <v>8.8605578001569825</v>
      </c>
      <c r="H18" s="1102"/>
      <c r="I18" s="1141"/>
    </row>
    <row r="19" spans="1:11" ht="14.25" customHeight="1" x14ac:dyDescent="0.3">
      <c r="A19" s="1132"/>
      <c r="B19" s="1107" t="s">
        <v>631</v>
      </c>
      <c r="C19" s="1098">
        <v>19.622717325404093</v>
      </c>
      <c r="D19" s="1098">
        <v>6.9522470594877213</v>
      </c>
      <c r="E19" s="1098"/>
      <c r="F19" s="1098"/>
      <c r="G19" s="585">
        <v>215.19487566357552</v>
      </c>
      <c r="H19" s="1098"/>
      <c r="I19" s="1098"/>
      <c r="J19" s="196"/>
      <c r="K19" s="196"/>
    </row>
    <row r="20" spans="1:11" ht="14.25" customHeight="1" x14ac:dyDescent="0.3">
      <c r="A20" s="1140"/>
      <c r="B20" s="1120" t="s">
        <v>630</v>
      </c>
      <c r="C20" s="1118">
        <v>18.376444969319007</v>
      </c>
      <c r="D20" s="1118">
        <v>6.5106979519287886</v>
      </c>
      <c r="E20" s="1118"/>
      <c r="F20" s="1118"/>
      <c r="G20" s="1118">
        <v>209.91867052638653</v>
      </c>
      <c r="H20" s="1118"/>
      <c r="I20" s="1118"/>
      <c r="J20" s="196"/>
      <c r="K20" s="196"/>
    </row>
    <row r="21" spans="1:11" ht="14.25" customHeight="1" x14ac:dyDescent="0.3">
      <c r="A21" s="1128" t="s">
        <v>149</v>
      </c>
      <c r="B21" s="1127"/>
      <c r="C21" s="1126">
        <v>37.999162294723099</v>
      </c>
      <c r="D21" s="1126">
        <v>13.46294501141651</v>
      </c>
      <c r="E21" s="1126">
        <v>1213.80667335</v>
      </c>
      <c r="F21" s="1126">
        <v>107.1083571299725</v>
      </c>
      <c r="G21" s="1126">
        <v>425.11354618996205</v>
      </c>
      <c r="H21" s="1126">
        <v>35.02316765294146</v>
      </c>
      <c r="I21" s="1126">
        <v>112900</v>
      </c>
      <c r="J21" s="196"/>
      <c r="K21" s="196"/>
    </row>
    <row r="22" spans="1:11" ht="14.25" customHeight="1" x14ac:dyDescent="0.3">
      <c r="D22" s="563"/>
      <c r="E22" s="563"/>
      <c r="F22" s="563"/>
      <c r="G22" s="563"/>
      <c r="H22" s="563"/>
      <c r="I22" s="560"/>
    </row>
    <row r="23" spans="1:11" ht="14.25" customHeight="1" x14ac:dyDescent="0.3">
      <c r="B23" s="1138" t="s">
        <v>631</v>
      </c>
      <c r="C23" s="1137">
        <v>1.2327900392834417</v>
      </c>
      <c r="D23" s="1137">
        <v>11.740857516985157</v>
      </c>
      <c r="E23" s="1137"/>
      <c r="F23" s="1137"/>
      <c r="G23" s="682">
        <v>284.17852084368064</v>
      </c>
      <c r="H23" s="1137"/>
      <c r="I23" s="1137"/>
    </row>
    <row r="24" spans="1:11" ht="14.25" customHeight="1" x14ac:dyDescent="0.3">
      <c r="B24" s="681" t="s">
        <v>630</v>
      </c>
      <c r="C24" s="680">
        <v>-6.235016532212482</v>
      </c>
      <c r="D24" s="680">
        <v>-59.381109830595072</v>
      </c>
      <c r="E24" s="680"/>
      <c r="F24" s="680"/>
      <c r="G24" s="680">
        <v>99.551746909865614</v>
      </c>
      <c r="H24" s="680"/>
      <c r="I24" s="680"/>
    </row>
    <row r="25" spans="1:11" ht="14.25" customHeight="1" x14ac:dyDescent="0.3">
      <c r="B25" s="1136" t="s">
        <v>295</v>
      </c>
      <c r="C25" s="1135">
        <v>-5.0022264929290401</v>
      </c>
      <c r="D25" s="1135">
        <v>-47.640252313609906</v>
      </c>
      <c r="E25" s="1135">
        <v>440.96332823</v>
      </c>
      <c r="F25" s="1135">
        <v>962.018492519441</v>
      </c>
      <c r="G25" s="1135">
        <v>383.73026775354629</v>
      </c>
      <c r="H25" s="1135">
        <v>87.020902462301393</v>
      </c>
      <c r="I25" s="1135">
        <v>4200</v>
      </c>
    </row>
    <row r="26" spans="1:11" ht="14.25" customHeight="1" x14ac:dyDescent="0.3">
      <c r="B26" s="1138" t="s">
        <v>631</v>
      </c>
      <c r="C26" s="1137">
        <v>41.3657216905778</v>
      </c>
      <c r="D26" s="1137">
        <v>119.03804803043973</v>
      </c>
      <c r="E26" s="1137"/>
      <c r="F26" s="1137"/>
      <c r="G26" s="682">
        <v>220.85154119592778</v>
      </c>
      <c r="H26" s="1137"/>
      <c r="I26" s="1137"/>
    </row>
    <row r="27" spans="1:11" ht="14.25" customHeight="1" x14ac:dyDescent="0.3">
      <c r="B27" s="681" t="s">
        <v>630</v>
      </c>
      <c r="C27" s="680">
        <v>0.63926550556309303</v>
      </c>
      <c r="D27" s="680">
        <v>1.8396129656491884</v>
      </c>
      <c r="E27" s="680"/>
      <c r="F27" s="680"/>
      <c r="G27" s="680">
        <v>36.782067722151837</v>
      </c>
      <c r="H27" s="680"/>
      <c r="I27" s="680"/>
    </row>
    <row r="28" spans="1:11" ht="14.25" customHeight="1" x14ac:dyDescent="0.3">
      <c r="B28" s="1136" t="s">
        <v>294</v>
      </c>
      <c r="C28" s="1135">
        <v>42.004987196140895</v>
      </c>
      <c r="D28" s="1135">
        <v>120.87766099608891</v>
      </c>
      <c r="E28" s="1135">
        <v>447.29451657999999</v>
      </c>
      <c r="F28" s="1135">
        <v>315.93875709443648</v>
      </c>
      <c r="G28" s="1135">
        <v>257.63360891807963</v>
      </c>
      <c r="H28" s="1135">
        <v>57.59820417382673</v>
      </c>
      <c r="I28" s="1135">
        <v>13900</v>
      </c>
    </row>
    <row r="29" spans="1:11" ht="14.25" customHeight="1" x14ac:dyDescent="0.3">
      <c r="B29" s="1138" t="s">
        <v>631</v>
      </c>
      <c r="C29" s="1137">
        <v>9.6234530246927541</v>
      </c>
      <c r="D29" s="1137">
        <v>24.67552057613527</v>
      </c>
      <c r="E29" s="1137"/>
      <c r="F29" s="1137"/>
      <c r="G29" s="682">
        <v>62.63333753303575</v>
      </c>
      <c r="H29" s="1137"/>
      <c r="I29" s="1137"/>
    </row>
    <row r="30" spans="1:11" ht="14.25" customHeight="1" x14ac:dyDescent="0.3">
      <c r="B30" s="681" t="s">
        <v>630</v>
      </c>
      <c r="C30" s="680">
        <v>1.3750082593217461</v>
      </c>
      <c r="D30" s="680">
        <v>3.5256622033890923</v>
      </c>
      <c r="E30" s="680"/>
      <c r="F30" s="680"/>
      <c r="G30" s="680">
        <v>23.432214840969088</v>
      </c>
      <c r="H30" s="680"/>
      <c r="I30" s="680"/>
    </row>
    <row r="31" spans="1:11" ht="14.25" customHeight="1" x14ac:dyDescent="0.3">
      <c r="B31" s="1136" t="s">
        <v>293</v>
      </c>
      <c r="C31" s="1135">
        <v>10.998461284014502</v>
      </c>
      <c r="D31" s="1135">
        <v>28.201182779524363</v>
      </c>
      <c r="E31" s="1135">
        <v>238.21883412</v>
      </c>
      <c r="F31" s="1135">
        <v>151.86652977103415</v>
      </c>
      <c r="G31" s="1135">
        <v>86.065552374004838</v>
      </c>
      <c r="H31" s="1135">
        <v>36.128777429348979</v>
      </c>
      <c r="I31" s="1135">
        <v>15600</v>
      </c>
    </row>
    <row r="32" spans="1:11" ht="14.25" customHeight="1" x14ac:dyDescent="0.3">
      <c r="B32" s="1138" t="s">
        <v>631</v>
      </c>
      <c r="C32" s="1137">
        <v>7.4203130824771</v>
      </c>
      <c r="D32" s="1137">
        <v>14.478659673126048</v>
      </c>
      <c r="E32" s="1137"/>
      <c r="F32" s="1137"/>
      <c r="G32" s="682">
        <v>39.74565336092099</v>
      </c>
      <c r="H32" s="1137"/>
      <c r="I32" s="1137"/>
    </row>
    <row r="33" spans="1:10" ht="14.25" customHeight="1" x14ac:dyDescent="0.3">
      <c r="A33" s="1139"/>
      <c r="B33" s="681" t="s">
        <v>630</v>
      </c>
      <c r="C33" s="680">
        <v>2.5766244847733017</v>
      </c>
      <c r="D33" s="680">
        <v>5.0275599702893699</v>
      </c>
      <c r="E33" s="680"/>
      <c r="F33" s="680"/>
      <c r="G33" s="680">
        <v>22.015034149977978</v>
      </c>
      <c r="H33" s="680"/>
      <c r="I33" s="680"/>
    </row>
    <row r="34" spans="1:10" ht="14.25" customHeight="1" x14ac:dyDescent="0.3">
      <c r="A34" s="1139"/>
      <c r="B34" s="1136" t="s">
        <v>292</v>
      </c>
      <c r="C34" s="1135">
        <v>9.9969375672504004</v>
      </c>
      <c r="D34" s="1135">
        <v>19.506219643415417</v>
      </c>
      <c r="E34" s="1135">
        <v>83.759400119999995</v>
      </c>
      <c r="F34" s="1135">
        <v>40.735519391038821</v>
      </c>
      <c r="G34" s="1135">
        <v>61.760687510898968</v>
      </c>
      <c r="H34" s="1135">
        <v>73.735828363641545</v>
      </c>
      <c r="I34" s="1135">
        <v>20500</v>
      </c>
    </row>
    <row r="35" spans="1:10" ht="14.25" customHeight="1" x14ac:dyDescent="0.3">
      <c r="B35" s="1138" t="s">
        <v>631</v>
      </c>
      <c r="C35" s="1137">
        <v>1.8404663747269541</v>
      </c>
      <c r="D35" s="1137">
        <v>6.4016221729633189</v>
      </c>
      <c r="E35" s="1137"/>
      <c r="F35" s="1137"/>
      <c r="G35" s="682">
        <v>39.401826018006425</v>
      </c>
      <c r="H35" s="1137"/>
      <c r="I35" s="1137"/>
    </row>
    <row r="36" spans="1:10" ht="14.25" customHeight="1" x14ac:dyDescent="0.3">
      <c r="B36" s="681" t="s">
        <v>630</v>
      </c>
      <c r="C36" s="680">
        <v>1.1565024536758459</v>
      </c>
      <c r="D36" s="680">
        <v>4.0226172301768557</v>
      </c>
      <c r="E36" s="680"/>
      <c r="F36" s="680"/>
      <c r="G36" s="680">
        <v>20.127868120025223</v>
      </c>
      <c r="H36" s="680"/>
      <c r="I36" s="680"/>
    </row>
    <row r="37" spans="1:10" ht="14.25" customHeight="1" x14ac:dyDescent="0.3">
      <c r="B37" s="1136" t="s">
        <v>1080</v>
      </c>
      <c r="C37" s="1135">
        <v>2.9969688284028</v>
      </c>
      <c r="D37" s="1135">
        <v>10.424239403140174</v>
      </c>
      <c r="E37" s="1135">
        <v>185.74146115999997</v>
      </c>
      <c r="F37" s="1135">
        <v>160.68254165581803</v>
      </c>
      <c r="G37" s="1135">
        <v>59.529694138031644</v>
      </c>
      <c r="H37" s="1135">
        <v>32.049760869896481</v>
      </c>
      <c r="I37" s="1135">
        <v>11500</v>
      </c>
    </row>
    <row r="38" spans="1:10" ht="14.25" customHeight="1" x14ac:dyDescent="0.3">
      <c r="B38" s="1136"/>
      <c r="C38" s="1135"/>
      <c r="D38" s="1135"/>
      <c r="E38" s="1135"/>
      <c r="F38" s="1135"/>
      <c r="G38" s="1135"/>
      <c r="H38" s="1135"/>
      <c r="I38" s="1135"/>
    </row>
    <row r="39" spans="1:10" ht="14.25" customHeight="1" x14ac:dyDescent="0.3">
      <c r="B39" s="1136" t="s">
        <v>3</v>
      </c>
      <c r="C39" s="1135">
        <v>8.22700783194108E-3</v>
      </c>
      <c r="D39" s="1135"/>
      <c r="E39" s="1135">
        <v>3.0901507699999797</v>
      </c>
      <c r="F39" s="1135"/>
      <c r="G39" s="1135">
        <v>191.52259045328924</v>
      </c>
      <c r="H39" s="1135"/>
      <c r="I39" s="1135"/>
    </row>
    <row r="40" spans="1:10" ht="14.25" customHeight="1" x14ac:dyDescent="0.3">
      <c r="A40" s="1132"/>
      <c r="B40" s="1107" t="s">
        <v>631</v>
      </c>
      <c r="C40" s="1098">
        <v>61.056243323340638</v>
      </c>
      <c r="D40" s="1098">
        <v>37.172750881790343</v>
      </c>
      <c r="E40" s="1098"/>
      <c r="F40" s="1098"/>
      <c r="G40" s="1098">
        <v>781.48324273201274</v>
      </c>
      <c r="H40" s="1098"/>
      <c r="I40" s="1098"/>
      <c r="J40" s="196"/>
    </row>
    <row r="41" spans="1:10" ht="14.25" customHeight="1" x14ac:dyDescent="0.3">
      <c r="A41" s="1132"/>
      <c r="B41" s="1120" t="s">
        <v>630</v>
      </c>
      <c r="C41" s="1118">
        <v>-5.288793262913373E-2</v>
      </c>
      <c r="D41" s="1118">
        <v>-3.2199654568726775E-2</v>
      </c>
      <c r="E41" s="1118"/>
      <c r="F41" s="1118"/>
      <c r="G41" s="585">
        <v>258.75915841583776</v>
      </c>
      <c r="H41" s="1118"/>
      <c r="I41" s="1118"/>
      <c r="J41" s="196"/>
    </row>
    <row r="42" spans="1:10" ht="14.25" customHeight="1" x14ac:dyDescent="0.3">
      <c r="A42" s="1128" t="s">
        <v>1139</v>
      </c>
      <c r="B42" s="1127"/>
      <c r="C42" s="1126">
        <v>61.003355390711498</v>
      </c>
      <c r="D42" s="1126">
        <v>37.140551227221614</v>
      </c>
      <c r="E42" s="1126">
        <v>1399.06769098</v>
      </c>
      <c r="F42" s="1126">
        <v>209.62879975334607</v>
      </c>
      <c r="G42" s="1126">
        <v>1040.2424011478506</v>
      </c>
      <c r="H42" s="1126">
        <v>74.352542614946373</v>
      </c>
      <c r="I42" s="1126">
        <v>65700</v>
      </c>
    </row>
    <row r="43" spans="1:10" ht="14.25" customHeight="1" x14ac:dyDescent="0.3">
      <c r="A43" s="558"/>
      <c r="D43" s="563"/>
      <c r="E43" s="585"/>
      <c r="F43" s="563"/>
      <c r="G43" s="563"/>
      <c r="H43" s="563"/>
      <c r="I43" s="674"/>
    </row>
    <row r="44" spans="1:10" ht="14.25" customHeight="1" x14ac:dyDescent="0.3">
      <c r="A44" s="1133"/>
      <c r="B44" s="1138" t="s">
        <v>631</v>
      </c>
      <c r="C44" s="1137">
        <v>-0.52147096358604683</v>
      </c>
      <c r="D44" s="1137">
        <v>-2.0858838543441873</v>
      </c>
      <c r="E44" s="1137"/>
      <c r="F44" s="1137"/>
      <c r="G44" s="1137">
        <v>57.292858285477578</v>
      </c>
      <c r="H44" s="1137"/>
      <c r="I44" s="1137"/>
    </row>
    <row r="45" spans="1:10" ht="14.25" customHeight="1" x14ac:dyDescent="0.3">
      <c r="A45" s="1133"/>
      <c r="B45" s="681" t="s">
        <v>630</v>
      </c>
      <c r="C45" s="680">
        <v>-3.4828098908316729</v>
      </c>
      <c r="D45" s="680">
        <v>-13.931239563326692</v>
      </c>
      <c r="E45" s="680"/>
      <c r="F45" s="680"/>
      <c r="G45" s="680">
        <v>52.691595298057877</v>
      </c>
      <c r="H45" s="680"/>
      <c r="I45" s="680"/>
    </row>
    <row r="46" spans="1:10" ht="14.25" customHeight="1" x14ac:dyDescent="0.3">
      <c r="B46" s="1136" t="s">
        <v>1345</v>
      </c>
      <c r="C46" s="679">
        <v>-4.0042808544177202</v>
      </c>
      <c r="D46" s="679">
        <v>-16.017123417670881</v>
      </c>
      <c r="E46" s="1135">
        <v>191.33512014999999</v>
      </c>
      <c r="F46" s="1135">
        <v>189.25362450204392</v>
      </c>
      <c r="G46" s="1135">
        <v>109.98445358353545</v>
      </c>
      <c r="H46" s="679">
        <v>57.482627077199169</v>
      </c>
      <c r="I46" s="1135">
        <v>10000</v>
      </c>
    </row>
    <row r="47" spans="1:10" ht="14.25" customHeight="1" x14ac:dyDescent="0.3">
      <c r="B47" s="1138" t="s">
        <v>631</v>
      </c>
      <c r="C47" s="1137">
        <v>-3.3522297299999924</v>
      </c>
      <c r="D47" s="1137">
        <v>-15.066201033707831</v>
      </c>
      <c r="E47" s="1137"/>
      <c r="F47" s="1137"/>
      <c r="G47" s="1137">
        <v>62.714574305538967</v>
      </c>
      <c r="H47" s="1137"/>
      <c r="I47" s="1137"/>
    </row>
    <row r="48" spans="1:10" ht="14.25" customHeight="1" x14ac:dyDescent="0.3">
      <c r="B48" s="681" t="s">
        <v>630</v>
      </c>
      <c r="C48" s="680">
        <v>7.3493601727861027</v>
      </c>
      <c r="D48" s="680">
        <v>33.030832237240908</v>
      </c>
      <c r="E48" s="680"/>
      <c r="F48" s="680"/>
      <c r="G48" s="680">
        <v>19.217765901571269</v>
      </c>
      <c r="H48" s="680"/>
      <c r="I48" s="680"/>
    </row>
    <row r="49" spans="1:10" ht="14.25" customHeight="1" x14ac:dyDescent="0.3">
      <c r="B49" s="1136" t="s">
        <v>1344</v>
      </c>
      <c r="C49" s="679">
        <v>3.9971304427861103</v>
      </c>
      <c r="D49" s="679">
        <v>17.964631203533081</v>
      </c>
      <c r="E49" s="1135">
        <v>174.47044258</v>
      </c>
      <c r="F49" s="1135">
        <v>194.24599960410856</v>
      </c>
      <c r="G49" s="1135">
        <v>81.932340207110229</v>
      </c>
      <c r="H49" s="679">
        <v>46.960584839200926</v>
      </c>
      <c r="I49" s="1135">
        <v>8900</v>
      </c>
    </row>
    <row r="50" spans="1:10" ht="14.25" customHeight="1" x14ac:dyDescent="0.3">
      <c r="B50" s="1138" t="s">
        <v>631</v>
      </c>
      <c r="C50" s="1137">
        <v>63.413287799892338</v>
      </c>
      <c r="D50" s="1137">
        <v>176.14802166636758</v>
      </c>
      <c r="E50" s="1137"/>
      <c r="F50" s="1137"/>
      <c r="G50" s="1137">
        <v>533.98064096926578</v>
      </c>
      <c r="H50" s="1137"/>
      <c r="I50" s="1137"/>
    </row>
    <row r="51" spans="1:10" ht="14.25" customHeight="1" x14ac:dyDescent="0.3">
      <c r="B51" s="681" t="s">
        <v>630</v>
      </c>
      <c r="C51" s="680">
        <v>-5.4143358811916311</v>
      </c>
      <c r="D51" s="680">
        <v>-15.039821892198976</v>
      </c>
      <c r="E51" s="680"/>
      <c r="F51" s="680"/>
      <c r="G51" s="680">
        <v>42.608361950763722</v>
      </c>
      <c r="H51" s="680"/>
      <c r="I51" s="680"/>
    </row>
    <row r="52" spans="1:10" ht="14.25" customHeight="1" x14ac:dyDescent="0.3">
      <c r="B52" s="1136" t="s">
        <v>1343</v>
      </c>
      <c r="C52" s="679">
        <v>57.998951918700705</v>
      </c>
      <c r="D52" s="679">
        <v>161.10819977416861</v>
      </c>
      <c r="E52" s="1135">
        <v>1401.1926507000001</v>
      </c>
      <c r="F52" s="1135">
        <v>935.58863799147161</v>
      </c>
      <c r="G52" s="1135">
        <v>576.58900292002954</v>
      </c>
      <c r="H52" s="679">
        <v>41.149873476140513</v>
      </c>
      <c r="I52" s="1135">
        <v>14400</v>
      </c>
    </row>
    <row r="53" spans="1:10" ht="14.25" customHeight="1" x14ac:dyDescent="0.3">
      <c r="B53" s="1138" t="s">
        <v>631</v>
      </c>
      <c r="C53" s="1137">
        <v>-1.7595042536366312</v>
      </c>
      <c r="D53" s="1137">
        <v>-5.0271550103903744</v>
      </c>
      <c r="E53" s="1137"/>
      <c r="F53" s="1137"/>
      <c r="G53" s="1137">
        <v>76.133922418882975</v>
      </c>
      <c r="H53" s="1137"/>
      <c r="I53" s="1137"/>
    </row>
    <row r="54" spans="1:10" ht="14.25" customHeight="1" x14ac:dyDescent="0.3">
      <c r="B54" s="681" t="s">
        <v>630</v>
      </c>
      <c r="C54" s="680">
        <v>-0.41048321431797896</v>
      </c>
      <c r="D54" s="680">
        <v>-1.1728091837656542</v>
      </c>
      <c r="E54" s="680"/>
      <c r="F54" s="680"/>
      <c r="G54" s="680">
        <v>9.4586540790084701</v>
      </c>
      <c r="H54" s="680"/>
      <c r="I54" s="680"/>
    </row>
    <row r="55" spans="1:10" ht="14.25" customHeight="1" x14ac:dyDescent="0.3">
      <c r="B55" s="1136" t="s">
        <v>1342</v>
      </c>
      <c r="C55" s="679">
        <v>-1.9999874679546101</v>
      </c>
      <c r="D55" s="679">
        <v>-5.7142499084417437</v>
      </c>
      <c r="E55" s="1135">
        <v>75.355783610000003</v>
      </c>
      <c r="F55" s="1135">
        <v>53.498483078186375</v>
      </c>
      <c r="G55" s="1135">
        <v>85.592576497891443</v>
      </c>
      <c r="H55" s="679">
        <v>113.5846147402188</v>
      </c>
      <c r="I55" s="1135">
        <v>14000</v>
      </c>
    </row>
    <row r="56" spans="1:10" ht="14.25" customHeight="1" x14ac:dyDescent="0.3">
      <c r="A56" s="1108"/>
      <c r="B56" s="1134"/>
      <c r="C56" s="1982"/>
      <c r="D56" s="1982"/>
      <c r="E56" s="1102"/>
      <c r="F56" s="1102"/>
      <c r="G56" s="1102"/>
      <c r="H56" s="1102"/>
      <c r="I56" s="1102"/>
    </row>
    <row r="57" spans="1:10" ht="14.25" customHeight="1" x14ac:dyDescent="0.3">
      <c r="B57" s="1134" t="s">
        <v>574</v>
      </c>
      <c r="C57" s="1983">
        <v>-3.9928171811818878</v>
      </c>
      <c r="D57" s="1983">
        <v>-76.05366059394072</v>
      </c>
      <c r="E57" s="947">
        <v>41.697416959999629</v>
      </c>
      <c r="F57" s="947">
        <v>198.55912838095063</v>
      </c>
      <c r="G57" s="947">
        <v>45.470054115629168</v>
      </c>
      <c r="H57" s="947">
        <v>109.0476519426818</v>
      </c>
      <c r="I57" s="944">
        <v>2100</v>
      </c>
    </row>
    <row r="58" spans="1:10" ht="14.25" customHeight="1" x14ac:dyDescent="0.3">
      <c r="A58" s="1133"/>
      <c r="B58" s="1107" t="s">
        <v>631</v>
      </c>
      <c r="C58" s="1983">
        <v>58.446244812110507</v>
      </c>
      <c r="D58" s="1983">
        <v>47.324894584704865</v>
      </c>
      <c r="E58" s="947"/>
      <c r="F58" s="947"/>
      <c r="G58" s="947">
        <v>769.29777186352726</v>
      </c>
      <c r="H58" s="947"/>
      <c r="I58" s="947"/>
      <c r="J58" s="196"/>
    </row>
    <row r="59" spans="1:10" x14ac:dyDescent="0.3">
      <c r="A59" s="1132"/>
      <c r="B59" s="1107" t="s">
        <v>630</v>
      </c>
      <c r="C59" s="1984">
        <v>-6.4472479541779126</v>
      </c>
      <c r="D59" s="1984">
        <v>-5.2204436875934519</v>
      </c>
      <c r="E59" s="1260"/>
      <c r="F59" s="1260"/>
      <c r="G59" s="1260">
        <v>130.27065546066848</v>
      </c>
      <c r="H59" s="1260"/>
      <c r="I59" s="1260"/>
      <c r="J59" s="196"/>
    </row>
    <row r="60" spans="1:10" x14ac:dyDescent="0.3">
      <c r="A60" s="1128" t="s">
        <v>1143</v>
      </c>
      <c r="B60" s="1127"/>
      <c r="C60" s="1985">
        <v>51.998996857932596</v>
      </c>
      <c r="D60" s="1985">
        <v>42.104450897111413</v>
      </c>
      <c r="E60" s="288">
        <v>1884.0514139999998</v>
      </c>
      <c r="F60" s="288">
        <v>374.5661191352346</v>
      </c>
      <c r="G60" s="288">
        <v>899.5684273241958</v>
      </c>
      <c r="H60" s="288">
        <v>47.746490389789116</v>
      </c>
      <c r="I60" s="288">
        <v>49400</v>
      </c>
    </row>
    <row r="61" spans="1:10" x14ac:dyDescent="0.3">
      <c r="A61" s="1108"/>
      <c r="B61" s="1131"/>
      <c r="C61" s="1986"/>
      <c r="D61" s="1986"/>
      <c r="E61" s="1261"/>
      <c r="F61" s="1261"/>
      <c r="G61" s="1261"/>
      <c r="H61" s="1261"/>
      <c r="I61" s="1261"/>
    </row>
    <row r="62" spans="1:10" x14ac:dyDescent="0.3">
      <c r="A62" s="1128" t="s">
        <v>684</v>
      </c>
      <c r="B62" s="1127"/>
      <c r="C62" s="1987">
        <v>3.133012322660278E-4</v>
      </c>
      <c r="D62" s="1987"/>
      <c r="E62" s="1262">
        <v>14.782554959999999</v>
      </c>
      <c r="F62" s="1262"/>
      <c r="G62" s="1262">
        <v>9.2276362599647932</v>
      </c>
      <c r="H62" s="1262"/>
      <c r="I62" s="1262">
        <v>8400</v>
      </c>
    </row>
    <row r="63" spans="1:10" x14ac:dyDescent="0.3">
      <c r="A63" s="1130"/>
      <c r="B63" s="1129"/>
      <c r="C63" s="1984"/>
      <c r="D63" s="1984"/>
      <c r="E63" s="1260"/>
      <c r="F63" s="1260"/>
      <c r="G63" s="1260"/>
      <c r="H63" s="1260"/>
      <c r="I63" s="1260"/>
    </row>
    <row r="64" spans="1:10" x14ac:dyDescent="0.3">
      <c r="A64" s="1128" t="s">
        <v>60</v>
      </c>
      <c r="B64" s="1127" t="s">
        <v>574</v>
      </c>
      <c r="C64" s="1987">
        <v>2.9987235221320221</v>
      </c>
      <c r="D64" s="1987"/>
      <c r="E64" s="1262">
        <v>4.4612939999999996</v>
      </c>
      <c r="F64" s="1262">
        <v>147.66362051908109</v>
      </c>
      <c r="G64" s="1262">
        <v>2.1254649125653668</v>
      </c>
      <c r="H64" s="1262">
        <v>47.642341270612675</v>
      </c>
      <c r="I64" s="1262">
        <v>300</v>
      </c>
      <c r="J64" s="196"/>
    </row>
    <row r="65" spans="1:14" x14ac:dyDescent="0.3">
      <c r="A65" s="1108"/>
      <c r="B65" s="1125"/>
      <c r="C65" s="1988"/>
      <c r="D65" s="1988"/>
      <c r="E65" s="1124"/>
      <c r="F65" s="1124"/>
      <c r="G65" s="1124"/>
      <c r="H65" s="1124"/>
      <c r="I65" s="1124"/>
    </row>
    <row r="66" spans="1:14" x14ac:dyDescent="0.3">
      <c r="A66" s="1123"/>
      <c r="B66" s="1107" t="s">
        <v>631</v>
      </c>
      <c r="C66" s="1983">
        <v>143.86833222715561</v>
      </c>
      <c r="D66" s="1983">
        <v>24.312350186253589</v>
      </c>
      <c r="E66" s="1098"/>
      <c r="F66" s="1098"/>
      <c r="G66" s="1119">
        <v>1781.1013068090681</v>
      </c>
      <c r="H66" s="1098"/>
      <c r="I66" s="1098"/>
      <c r="J66" s="1117"/>
      <c r="K66" s="1117"/>
      <c r="L66" s="1122"/>
      <c r="M66" s="1122"/>
      <c r="N66" s="1122"/>
    </row>
    <row r="67" spans="1:14" ht="15" thickBot="1" x14ac:dyDescent="0.35">
      <c r="A67" s="1121"/>
      <c r="B67" s="1120" t="s">
        <v>630</v>
      </c>
      <c r="C67" s="1983">
        <v>10.142219139575406</v>
      </c>
      <c r="D67" s="1984">
        <v>1.7139364832404573</v>
      </c>
      <c r="E67" s="1098"/>
      <c r="F67" s="1098"/>
      <c r="G67" s="1119">
        <v>595.17493745733566</v>
      </c>
      <c r="H67" s="1118"/>
      <c r="I67" s="1098"/>
      <c r="J67" s="1117"/>
      <c r="K67" s="1117"/>
    </row>
    <row r="68" spans="1:14" ht="15" thickBot="1" x14ac:dyDescent="0.35">
      <c r="A68" s="1116" t="s">
        <v>288</v>
      </c>
      <c r="B68" s="1115"/>
      <c r="C68" s="1114">
        <v>154.01055136673099</v>
      </c>
      <c r="D68" s="1114">
        <v>26.026286669494041</v>
      </c>
      <c r="E68" s="1114">
        <v>4516.1696272899999</v>
      </c>
      <c r="F68" s="1114">
        <v>188.90078506475433</v>
      </c>
      <c r="G68" s="1114">
        <v>2376.2762442664039</v>
      </c>
      <c r="H68" s="1114">
        <v>52.617072439157397</v>
      </c>
      <c r="I68" s="1114">
        <v>236700</v>
      </c>
    </row>
    <row r="69" spans="1:14" ht="15" thickBot="1" x14ac:dyDescent="0.35">
      <c r="A69" s="567"/>
      <c r="B69" s="566"/>
      <c r="C69" s="1111"/>
      <c r="D69" s="565"/>
      <c r="E69" s="565"/>
      <c r="F69" s="565"/>
      <c r="G69" s="565"/>
      <c r="H69" s="565"/>
      <c r="I69" s="1113"/>
    </row>
    <row r="70" spans="1:14" x14ac:dyDescent="0.3">
      <c r="A70" s="596" t="s">
        <v>334</v>
      </c>
      <c r="B70" s="560"/>
      <c r="C70" s="560"/>
      <c r="D70" s="563"/>
      <c r="E70" s="673"/>
      <c r="F70" s="1063"/>
      <c r="G70" s="1063">
        <v>2241.7659658662733</v>
      </c>
      <c r="H70" s="1063"/>
      <c r="I70" s="673"/>
    </row>
    <row r="71" spans="1:14" ht="15" thickBot="1" x14ac:dyDescent="0.35">
      <c r="A71" s="1112" t="s">
        <v>333</v>
      </c>
      <c r="B71" s="1111"/>
      <c r="C71" s="1111"/>
      <c r="D71" s="565"/>
      <c r="E71" s="1110"/>
      <c r="F71" s="1110"/>
      <c r="G71" s="1110"/>
      <c r="H71" s="1110"/>
      <c r="I71" s="1110">
        <v>257529.01800000001</v>
      </c>
    </row>
    <row r="72" spans="1:14" x14ac:dyDescent="0.3">
      <c r="A72" s="558"/>
      <c r="B72" s="563"/>
      <c r="C72" s="560"/>
      <c r="D72" s="564"/>
      <c r="G72" s="563"/>
      <c r="I72" s="1098"/>
    </row>
    <row r="73" spans="1:14" x14ac:dyDescent="0.3">
      <c r="A73" s="560"/>
      <c r="C73" s="560"/>
      <c r="E73" s="563"/>
      <c r="F73" s="563"/>
      <c r="G73" s="563"/>
      <c r="I73" s="1102"/>
    </row>
    <row r="74" spans="1:14" x14ac:dyDescent="0.3">
      <c r="A74" s="560"/>
      <c r="C74" s="560"/>
      <c r="E74" s="563"/>
      <c r="G74" s="1109"/>
      <c r="I74" s="1098"/>
    </row>
    <row r="75" spans="1:14" x14ac:dyDescent="0.3">
      <c r="A75" s="1106"/>
      <c r="B75" s="1105"/>
      <c r="C75" s="1102"/>
      <c r="D75" s="1102"/>
      <c r="E75" s="1098"/>
      <c r="F75" s="1102"/>
      <c r="G75" s="1102"/>
      <c r="H75" s="1102"/>
      <c r="I75" s="1102"/>
    </row>
    <row r="76" spans="1:14" x14ac:dyDescent="0.3">
      <c r="A76" s="1108"/>
      <c r="B76" s="1098"/>
      <c r="C76" s="1098"/>
      <c r="D76" s="1098"/>
      <c r="E76" s="1098"/>
      <c r="F76" s="1098"/>
      <c r="G76" s="1098"/>
      <c r="H76" s="1098"/>
      <c r="I76" s="196"/>
    </row>
    <row r="77" spans="1:14" x14ac:dyDescent="0.3">
      <c r="A77" s="1106"/>
      <c r="B77" s="1105"/>
      <c r="C77" s="1098"/>
      <c r="D77" s="1098"/>
      <c r="E77" s="1098"/>
      <c r="F77" s="1098"/>
      <c r="G77" s="1098"/>
      <c r="H77" s="1098"/>
      <c r="I77" s="562"/>
    </row>
    <row r="78" spans="1:14" x14ac:dyDescent="0.3">
      <c r="A78" s="1108"/>
      <c r="B78" s="1107"/>
      <c r="C78" s="1099"/>
      <c r="D78" s="1098"/>
      <c r="E78" s="1098"/>
      <c r="F78" s="1098"/>
      <c r="G78" s="1098"/>
      <c r="H78" s="1098"/>
      <c r="I78" s="196"/>
    </row>
    <row r="79" spans="1:14" x14ac:dyDescent="0.3">
      <c r="A79" s="1106"/>
      <c r="B79" s="1105"/>
      <c r="C79" s="1099"/>
      <c r="D79" s="1098"/>
      <c r="E79" s="1098"/>
      <c r="F79" s="1098"/>
      <c r="G79" s="1098"/>
      <c r="H79" s="1102"/>
      <c r="I79" s="562"/>
    </row>
    <row r="80" spans="1:14" x14ac:dyDescent="0.3">
      <c r="A80" s="1106"/>
      <c r="B80" s="1105"/>
      <c r="C80" s="1104"/>
      <c r="D80" s="1103"/>
      <c r="E80" s="1103"/>
      <c r="F80" s="1098"/>
      <c r="G80" s="1098"/>
      <c r="H80" s="1102"/>
      <c r="I80" s="562"/>
    </row>
    <row r="81" spans="2:9" x14ac:dyDescent="0.3">
      <c r="B81" s="1101"/>
      <c r="C81" s="1099"/>
      <c r="D81" s="1098"/>
      <c r="E81" s="1098"/>
      <c r="F81" s="1098"/>
      <c r="G81" s="1098"/>
      <c r="H81" s="1100"/>
      <c r="I81" s="196"/>
    </row>
    <row r="82" spans="2:9" x14ac:dyDescent="0.3">
      <c r="B82" s="1098"/>
      <c r="C82" s="1099"/>
      <c r="D82" s="1098"/>
      <c r="E82" s="1098"/>
      <c r="F82" s="1098"/>
      <c r="G82" s="1098"/>
      <c r="H82" s="1098"/>
      <c r="I82" s="196"/>
    </row>
    <row r="83" spans="2:9" x14ac:dyDescent="0.3">
      <c r="B83" s="1098"/>
      <c r="C83" s="1099"/>
      <c r="D83" s="1098"/>
      <c r="E83" s="1098"/>
      <c r="F83" s="1098"/>
      <c r="G83" s="1098"/>
      <c r="H83" s="1098"/>
      <c r="I83" s="196"/>
    </row>
    <row r="84" spans="2:9" x14ac:dyDescent="0.3">
      <c r="I84" s="560"/>
    </row>
    <row r="85" spans="2:9" x14ac:dyDescent="0.3">
      <c r="I85" s="560"/>
    </row>
    <row r="86" spans="2:9" x14ac:dyDescent="0.3">
      <c r="I86" s="560"/>
    </row>
    <row r="89" spans="2:9" x14ac:dyDescent="0.3">
      <c r="I89" s="560"/>
    </row>
  </sheetData>
  <mergeCells count="2">
    <mergeCell ref="E3:E4"/>
    <mergeCell ref="I3:I4"/>
  </mergeCells>
  <pageMargins left="0.7" right="0.7" top="0.75" bottom="0.75" header="0.3" footer="0.3"/>
  <pageSetup paperSize="9" scale="71" fitToWidth="0" fitToHeight="0" orientation="portrait" r:id="rId1"/>
  <rowBreaks count="1" manualBreakCount="1">
    <brk id="71" max="8" man="1"/>
  </rowBreaks>
  <customProperties>
    <customPr name="_pios_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D111F-1A0E-4316-9E26-FBFAC7774DD1}">
  <sheetPr codeName="Sheet34"/>
  <dimension ref="A1:K90"/>
  <sheetViews>
    <sheetView view="pageLayout" topLeftCell="A64" zoomScaleNormal="90" workbookViewId="0">
      <selection activeCell="H57" sqref="H57"/>
    </sheetView>
  </sheetViews>
  <sheetFormatPr defaultColWidth="9.109375" defaultRowHeight="14.4" x14ac:dyDescent="0.3"/>
  <cols>
    <col min="1" max="1" width="33.88671875" style="575" customWidth="1"/>
    <col min="2" max="2" width="19" style="559" customWidth="1"/>
    <col min="3" max="3" width="10.109375" style="1157" customWidth="1"/>
    <col min="4" max="4" width="9.5546875" style="559" customWidth="1"/>
    <col min="5" max="5" width="11.5546875" style="559" customWidth="1"/>
    <col min="6" max="6" width="10.5546875" style="559" customWidth="1"/>
    <col min="7" max="7" width="10" style="559" customWidth="1"/>
    <col min="8" max="8" width="10.109375" style="559" customWidth="1"/>
    <col min="9" max="9" width="13" style="558" customWidth="1"/>
  </cols>
  <sheetData>
    <row r="1" spans="1:9" x14ac:dyDescent="0.3">
      <c r="A1" s="1156" t="s">
        <v>1174</v>
      </c>
      <c r="B1" s="82"/>
      <c r="C1" s="1166"/>
      <c r="D1" s="1154"/>
      <c r="E1" s="1065"/>
      <c r="F1" s="1154"/>
      <c r="G1" s="1154"/>
      <c r="H1" s="1154"/>
      <c r="I1" s="82"/>
    </row>
    <row r="2" spans="1:9" x14ac:dyDescent="0.3">
      <c r="A2" s="1153"/>
      <c r="B2" s="82"/>
      <c r="C2" s="1165"/>
      <c r="D2" s="1098"/>
      <c r="E2" s="1098"/>
      <c r="F2" s="1098"/>
      <c r="G2" s="1098"/>
      <c r="H2" s="1098"/>
      <c r="I2" s="1151"/>
    </row>
    <row r="3" spans="1:9" s="533" customFormat="1" ht="18" customHeight="1" x14ac:dyDescent="0.2">
      <c r="A3" s="1147" t="s">
        <v>137</v>
      </c>
      <c r="B3" s="1150"/>
      <c r="C3" s="1164" t="s">
        <v>347</v>
      </c>
      <c r="D3" s="1148" t="s">
        <v>346</v>
      </c>
      <c r="E3" s="2138" t="s">
        <v>632</v>
      </c>
      <c r="F3" s="1148" t="s">
        <v>345</v>
      </c>
      <c r="G3" s="1148"/>
      <c r="H3" s="1148" t="s">
        <v>344</v>
      </c>
      <c r="I3" s="2138" t="s">
        <v>628</v>
      </c>
    </row>
    <row r="4" spans="1:9" s="533" customFormat="1" ht="10.199999999999999" x14ac:dyDescent="0.2">
      <c r="A4" s="1147"/>
      <c r="B4" s="1147"/>
      <c r="C4" s="1163" t="s">
        <v>343</v>
      </c>
      <c r="D4" s="1145" t="s">
        <v>336</v>
      </c>
      <c r="E4" s="2139"/>
      <c r="F4" s="1145" t="s">
        <v>1347</v>
      </c>
      <c r="G4" s="1145" t="s">
        <v>339</v>
      </c>
      <c r="H4" s="1145" t="s">
        <v>1346</v>
      </c>
      <c r="I4" s="2140"/>
    </row>
    <row r="5" spans="1:9" ht="14.25" customHeight="1" x14ac:dyDescent="0.3">
      <c r="A5" s="1143"/>
      <c r="B5" s="1107" t="s">
        <v>631</v>
      </c>
      <c r="C5" s="1098">
        <v>4.065482460081709</v>
      </c>
      <c r="D5" s="1098">
        <v>65.047719361307344</v>
      </c>
      <c r="E5" s="1098"/>
      <c r="F5" s="1098"/>
      <c r="G5" s="563">
        <v>128.50724747246284</v>
      </c>
      <c r="H5" s="1098"/>
      <c r="I5" s="1098"/>
    </row>
    <row r="6" spans="1:9" ht="14.25" customHeight="1" x14ac:dyDescent="0.3">
      <c r="A6" s="1132"/>
      <c r="B6" s="1120" t="s">
        <v>630</v>
      </c>
      <c r="C6" s="1118">
        <v>5.929747072260489</v>
      </c>
      <c r="D6" s="1118">
        <v>94.875953156167824</v>
      </c>
      <c r="E6" s="1118"/>
      <c r="F6" s="1118"/>
      <c r="G6" s="1118">
        <v>139.01599552176884</v>
      </c>
      <c r="H6" s="1118"/>
      <c r="I6" s="1118"/>
    </row>
    <row r="7" spans="1:9" ht="14.25" customHeight="1" x14ac:dyDescent="0.3">
      <c r="A7" s="1142"/>
      <c r="B7" s="1134" t="s">
        <v>295</v>
      </c>
      <c r="C7" s="1102">
        <v>9.9952295323421989</v>
      </c>
      <c r="D7" s="1102">
        <v>159.92367251747518</v>
      </c>
      <c r="E7" s="1102">
        <v>257.47448668999999</v>
      </c>
      <c r="F7" s="1102">
        <v>930.34263521282605</v>
      </c>
      <c r="G7" s="1102">
        <v>267.52324299423168</v>
      </c>
      <c r="H7" s="1102">
        <v>103.90281632693589</v>
      </c>
      <c r="I7" s="1102">
        <v>2500</v>
      </c>
    </row>
    <row r="8" spans="1:9" ht="14.25" customHeight="1" x14ac:dyDescent="0.3">
      <c r="A8" s="1132"/>
      <c r="B8" s="1107" t="s">
        <v>631</v>
      </c>
      <c r="C8" s="1098">
        <v>2.045442000000012</v>
      </c>
      <c r="D8" s="1098">
        <v>2.456987387387402</v>
      </c>
      <c r="E8" s="1098"/>
      <c r="F8" s="1098"/>
      <c r="G8" s="563">
        <v>20.301020699999999</v>
      </c>
      <c r="H8" s="1098"/>
      <c r="I8" s="1098"/>
    </row>
    <row r="9" spans="1:9" ht="14.25" customHeight="1" x14ac:dyDescent="0.3">
      <c r="A9" s="1132"/>
      <c r="B9" s="1120" t="s">
        <v>630</v>
      </c>
      <c r="C9" s="1118">
        <v>-4.8038280000002036E-2</v>
      </c>
      <c r="D9" s="1118">
        <v>-5.7703639639642083E-2</v>
      </c>
      <c r="E9" s="1118"/>
      <c r="F9" s="1118"/>
      <c r="G9" s="1118">
        <v>17.352267760000004</v>
      </c>
      <c r="H9" s="1118"/>
      <c r="I9" s="1118"/>
    </row>
    <row r="10" spans="1:9" ht="14.25" customHeight="1" x14ac:dyDescent="0.3">
      <c r="A10" s="1132"/>
      <c r="B10" s="1134" t="s">
        <v>294</v>
      </c>
      <c r="C10" s="1102">
        <v>1.9974037200000101</v>
      </c>
      <c r="D10" s="1102">
        <v>2.3992837477477598</v>
      </c>
      <c r="E10" s="1102">
        <v>624.96221471000001</v>
      </c>
      <c r="F10" s="1102">
        <v>187.46436928310544</v>
      </c>
      <c r="G10" s="1102">
        <v>37.653288459999999</v>
      </c>
      <c r="H10" s="1102">
        <v>6.0248903971694006</v>
      </c>
      <c r="I10" s="1102">
        <v>33300</v>
      </c>
    </row>
    <row r="11" spans="1:9" ht="14.25" customHeight="1" x14ac:dyDescent="0.3">
      <c r="A11" s="1132"/>
      <c r="B11" s="1107" t="s">
        <v>631</v>
      </c>
      <c r="C11" s="1098">
        <v>8.3945403769449207</v>
      </c>
      <c r="D11" s="1098">
        <v>9.4853563581298541</v>
      </c>
      <c r="E11" s="1098"/>
      <c r="F11" s="1098"/>
      <c r="G11" s="563">
        <v>39.946408590072259</v>
      </c>
      <c r="H11" s="1098"/>
      <c r="I11" s="1098"/>
    </row>
    <row r="12" spans="1:9" ht="14.25" customHeight="1" x14ac:dyDescent="0.3">
      <c r="A12" s="1132"/>
      <c r="B12" s="1120" t="s">
        <v>630</v>
      </c>
      <c r="C12" s="1118">
        <v>0.60439097250558849</v>
      </c>
      <c r="D12" s="1118">
        <v>0.68292765254868748</v>
      </c>
      <c r="E12" s="1118"/>
      <c r="F12" s="1118"/>
      <c r="G12" s="1118">
        <v>17.796577424907959</v>
      </c>
      <c r="H12" s="1118"/>
      <c r="I12" s="1118"/>
    </row>
    <row r="13" spans="1:9" ht="14.25" customHeight="1" x14ac:dyDescent="0.3">
      <c r="A13" s="1132"/>
      <c r="B13" s="1134" t="s">
        <v>293</v>
      </c>
      <c r="C13" s="1102">
        <v>8.9989313494505101</v>
      </c>
      <c r="D13" s="1102">
        <v>10.168284010678542</v>
      </c>
      <c r="E13" s="1102">
        <v>200.13748172999999</v>
      </c>
      <c r="F13" s="1102">
        <v>56.443942810724572</v>
      </c>
      <c r="G13" s="1102">
        <v>57.742986014980218</v>
      </c>
      <c r="H13" s="1102">
        <v>28.851660126752122</v>
      </c>
      <c r="I13" s="1102">
        <v>35400</v>
      </c>
    </row>
    <row r="14" spans="1:9" ht="14.25" customHeight="1" x14ac:dyDescent="0.3">
      <c r="A14" s="1132"/>
      <c r="B14" s="1107" t="s">
        <v>631</v>
      </c>
      <c r="C14" s="1098">
        <v>6.7771759179946889</v>
      </c>
      <c r="D14" s="1098">
        <v>5.8423930327540416</v>
      </c>
      <c r="E14" s="1098"/>
      <c r="F14" s="1098"/>
      <c r="G14" s="563">
        <v>21.902715601673684</v>
      </c>
      <c r="H14" s="1098"/>
      <c r="I14" s="1098"/>
    </row>
    <row r="15" spans="1:9" ht="14.25" customHeight="1" x14ac:dyDescent="0.3">
      <c r="A15" s="1132"/>
      <c r="B15" s="1120" t="s">
        <v>630</v>
      </c>
      <c r="C15" s="1118">
        <v>-0.77429598549664902</v>
      </c>
      <c r="D15" s="1118">
        <v>-0.66749653922124907</v>
      </c>
      <c r="E15" s="1118"/>
      <c r="F15" s="1118"/>
      <c r="G15" s="1118">
        <v>16.15838822235505</v>
      </c>
      <c r="H15" s="1118"/>
      <c r="I15" s="1118"/>
    </row>
    <row r="16" spans="1:9" ht="14.25" customHeight="1" x14ac:dyDescent="0.3">
      <c r="A16" s="1132"/>
      <c r="B16" s="1134" t="s">
        <v>292</v>
      </c>
      <c r="C16" s="1102">
        <v>6.0028799324980398</v>
      </c>
      <c r="D16" s="1102">
        <v>5.1748964935327928</v>
      </c>
      <c r="E16" s="1102">
        <v>115.19914023</v>
      </c>
      <c r="F16" s="1102">
        <v>24.807052123137353</v>
      </c>
      <c r="G16" s="1102">
        <v>38.061103824028734</v>
      </c>
      <c r="H16" s="1102">
        <v>33.039399207353561</v>
      </c>
      <c r="I16" s="1102">
        <v>46400</v>
      </c>
    </row>
    <row r="17" spans="1:9" ht="14.25" customHeight="1" x14ac:dyDescent="0.3">
      <c r="A17" s="1132"/>
      <c r="B17" s="1107"/>
      <c r="C17" s="1098"/>
      <c r="D17" s="1098"/>
      <c r="E17" s="1098"/>
      <c r="F17" s="1098"/>
      <c r="G17" s="1098"/>
      <c r="H17" s="1098"/>
      <c r="I17" s="1098"/>
    </row>
    <row r="18" spans="1:9" ht="14.25" customHeight="1" x14ac:dyDescent="0.3">
      <c r="A18" s="1132"/>
      <c r="B18" s="1134" t="s">
        <v>3</v>
      </c>
      <c r="C18" s="1102">
        <v>2.0039478363190728</v>
      </c>
      <c r="D18" s="1102"/>
      <c r="E18" s="1102">
        <v>-2.8078180000065345E-2</v>
      </c>
      <c r="F18" s="1102"/>
      <c r="G18" s="1102">
        <v>11.340754855116302</v>
      </c>
      <c r="H18" s="1102"/>
      <c r="I18" s="1102">
        <v>100</v>
      </c>
    </row>
    <row r="19" spans="1:9" ht="14.25" customHeight="1" x14ac:dyDescent="0.3">
      <c r="A19" s="1132"/>
      <c r="B19" s="1107" t="s">
        <v>631</v>
      </c>
      <c r="C19" s="1098">
        <v>23.058746513086348</v>
      </c>
      <c r="D19" s="1098">
        <v>7.8364474131134578</v>
      </c>
      <c r="E19" s="1098"/>
      <c r="F19" s="1098"/>
      <c r="G19" s="585">
        <v>215.49610560431529</v>
      </c>
      <c r="H19" s="1098"/>
      <c r="I19" s="1098"/>
    </row>
    <row r="20" spans="1:9" ht="14.25" customHeight="1" x14ac:dyDescent="0.3">
      <c r="A20" s="1140"/>
      <c r="B20" s="1120" t="s">
        <v>630</v>
      </c>
      <c r="C20" s="1118">
        <v>5.9396458575235505</v>
      </c>
      <c r="D20" s="1118">
        <v>2.0185712345024811</v>
      </c>
      <c r="E20" s="1118"/>
      <c r="F20" s="1118"/>
      <c r="G20" s="1118">
        <v>196.82527054404164</v>
      </c>
      <c r="H20" s="1118"/>
      <c r="I20" s="1118"/>
    </row>
    <row r="21" spans="1:9" ht="14.25" customHeight="1" x14ac:dyDescent="0.3">
      <c r="A21" s="1128" t="s">
        <v>149</v>
      </c>
      <c r="B21" s="1127"/>
      <c r="C21" s="1126">
        <v>28.998392370609899</v>
      </c>
      <c r="D21" s="1126">
        <v>9.8550186476159389</v>
      </c>
      <c r="E21" s="1126">
        <v>1197.74524518</v>
      </c>
      <c r="F21" s="1126">
        <v>101.40730714838638</v>
      </c>
      <c r="G21" s="1126">
        <v>412.32137614835693</v>
      </c>
      <c r="H21" s="1126">
        <v>34.4247975775844</v>
      </c>
      <c r="I21" s="1126">
        <v>117700</v>
      </c>
    </row>
    <row r="22" spans="1:9" ht="14.25" customHeight="1" x14ac:dyDescent="0.3">
      <c r="C22" s="674"/>
      <c r="D22" s="563"/>
      <c r="E22" s="563"/>
      <c r="F22" s="563"/>
      <c r="G22" s="563"/>
      <c r="H22" s="563"/>
      <c r="I22" s="560"/>
    </row>
    <row r="23" spans="1:9" ht="14.25" customHeight="1" x14ac:dyDescent="0.3">
      <c r="B23" s="1138" t="s">
        <v>631</v>
      </c>
      <c r="C23" s="1137">
        <v>1.84051255257903</v>
      </c>
      <c r="D23" s="1137">
        <v>17.528690976943142</v>
      </c>
      <c r="E23" s="1137"/>
      <c r="F23" s="1137"/>
      <c r="G23" s="682">
        <v>305.47704260015331</v>
      </c>
      <c r="H23" s="1137"/>
      <c r="I23" s="1137"/>
    </row>
    <row r="24" spans="1:9" ht="14.25" customHeight="1" x14ac:dyDescent="0.3">
      <c r="B24" s="681" t="s">
        <v>630</v>
      </c>
      <c r="C24" s="680">
        <v>4.1610613531832694</v>
      </c>
      <c r="D24" s="680">
        <v>39.629155744602564</v>
      </c>
      <c r="E24" s="680"/>
      <c r="F24" s="680"/>
      <c r="G24" s="680">
        <v>104.80576936862418</v>
      </c>
      <c r="H24" s="680"/>
      <c r="I24" s="680"/>
    </row>
    <row r="25" spans="1:9" ht="14.25" customHeight="1" x14ac:dyDescent="0.3">
      <c r="B25" s="1136" t="s">
        <v>295</v>
      </c>
      <c r="C25" s="1135">
        <v>6.0015739057622994</v>
      </c>
      <c r="D25" s="1135">
        <v>57.157846721545702</v>
      </c>
      <c r="E25" s="1135">
        <v>470.43648409000002</v>
      </c>
      <c r="F25" s="1135">
        <v>1020.406997307622</v>
      </c>
      <c r="G25" s="1135">
        <v>410.28281196877748</v>
      </c>
      <c r="H25" s="1135">
        <v>87.213221304979726</v>
      </c>
      <c r="I25" s="1135">
        <v>4200</v>
      </c>
    </row>
    <row r="26" spans="1:9" ht="14.25" customHeight="1" x14ac:dyDescent="0.3">
      <c r="B26" s="1138" t="s">
        <v>631</v>
      </c>
      <c r="C26" s="1137">
        <v>5.7359363807924586</v>
      </c>
      <c r="D26" s="1137">
        <v>17.12219815161928</v>
      </c>
      <c r="E26" s="1137"/>
      <c r="F26" s="1137"/>
      <c r="G26" s="682">
        <v>184.50168240748536</v>
      </c>
      <c r="H26" s="1137"/>
      <c r="I26" s="1137"/>
    </row>
    <row r="27" spans="1:9" ht="14.25" customHeight="1" x14ac:dyDescent="0.3">
      <c r="B27" s="681" t="s">
        <v>630</v>
      </c>
      <c r="C27" s="680">
        <v>6.2604147356202411</v>
      </c>
      <c r="D27" s="680">
        <v>18.687805180955944</v>
      </c>
      <c r="E27" s="680"/>
      <c r="F27" s="680"/>
      <c r="G27" s="680">
        <v>36.315479536470001</v>
      </c>
      <c r="H27" s="680"/>
      <c r="I27" s="680"/>
    </row>
    <row r="28" spans="1:9" ht="14.25" customHeight="1" x14ac:dyDescent="0.3">
      <c r="B28" s="1136" t="s">
        <v>294</v>
      </c>
      <c r="C28" s="1135">
        <v>11.996351116412699</v>
      </c>
      <c r="D28" s="1135">
        <v>35.810003332575221</v>
      </c>
      <c r="E28" s="1135">
        <v>453.79716284</v>
      </c>
      <c r="F28" s="1135">
        <v>333.16441843731081</v>
      </c>
      <c r="G28" s="1135">
        <v>220.81716194395537</v>
      </c>
      <c r="H28" s="1135">
        <v>48.659881556335591</v>
      </c>
      <c r="I28" s="1135">
        <v>13400</v>
      </c>
    </row>
    <row r="29" spans="1:9" ht="14.25" customHeight="1" x14ac:dyDescent="0.3">
      <c r="B29" s="1138" t="s">
        <v>631</v>
      </c>
      <c r="C29" s="1137">
        <v>-6.3366089678752662</v>
      </c>
      <c r="D29" s="1137">
        <v>-14.736299925291318</v>
      </c>
      <c r="E29" s="1137"/>
      <c r="F29" s="1137"/>
      <c r="G29" s="682">
        <v>64.326640168592135</v>
      </c>
      <c r="H29" s="1137"/>
      <c r="I29" s="1137"/>
    </row>
    <row r="30" spans="1:9" ht="14.25" customHeight="1" x14ac:dyDescent="0.3">
      <c r="B30" s="681" t="s">
        <v>630</v>
      </c>
      <c r="C30" s="680">
        <v>1.3378294015976369</v>
      </c>
      <c r="D30" s="680">
        <v>3.1112311665061321</v>
      </c>
      <c r="E30" s="680"/>
      <c r="F30" s="680"/>
      <c r="G30" s="680">
        <v>26.028512162290252</v>
      </c>
      <c r="H30" s="680"/>
      <c r="I30" s="680"/>
    </row>
    <row r="31" spans="1:9" ht="14.25" customHeight="1" x14ac:dyDescent="0.3">
      <c r="B31" s="1136" t="s">
        <v>293</v>
      </c>
      <c r="C31" s="1135">
        <v>-4.9987795662776291</v>
      </c>
      <c r="D31" s="1135">
        <v>-11.625068758785183</v>
      </c>
      <c r="E31" s="1135">
        <v>334.16113496999998</v>
      </c>
      <c r="F31" s="1135">
        <v>193.26447145011497</v>
      </c>
      <c r="G31" s="1135">
        <v>90.35515233088239</v>
      </c>
      <c r="H31" s="1135">
        <v>27.039395930647114</v>
      </c>
      <c r="I31" s="1135">
        <v>17200</v>
      </c>
    </row>
    <row r="32" spans="1:9" ht="14.25" customHeight="1" x14ac:dyDescent="0.3">
      <c r="B32" s="1138" t="s">
        <v>631</v>
      </c>
      <c r="C32" s="1137">
        <v>2.2120115554707671</v>
      </c>
      <c r="D32" s="1137">
        <v>4.4462543828558134</v>
      </c>
      <c r="E32" s="1137"/>
      <c r="F32" s="1137"/>
      <c r="G32" s="682">
        <v>36.396270399047673</v>
      </c>
      <c r="H32" s="1137"/>
      <c r="I32" s="1137"/>
    </row>
    <row r="33" spans="1:9" ht="14.25" customHeight="1" x14ac:dyDescent="0.3">
      <c r="A33" s="1139"/>
      <c r="B33" s="681" t="s">
        <v>630</v>
      </c>
      <c r="C33" s="680">
        <v>2.7885650262509136</v>
      </c>
      <c r="D33" s="680">
        <v>5.6051558316601282</v>
      </c>
      <c r="E33" s="680"/>
      <c r="F33" s="680"/>
      <c r="G33" s="680">
        <v>20.406114031757312</v>
      </c>
      <c r="H33" s="680"/>
      <c r="I33" s="680"/>
    </row>
    <row r="34" spans="1:9" ht="14.25" customHeight="1" x14ac:dyDescent="0.3">
      <c r="A34" s="1139"/>
      <c r="B34" s="1136" t="s">
        <v>292</v>
      </c>
      <c r="C34" s="1135">
        <v>5.0005765817216803</v>
      </c>
      <c r="D34" s="1135">
        <v>10.05141021451594</v>
      </c>
      <c r="E34" s="1135">
        <v>84.931597309999987</v>
      </c>
      <c r="F34" s="1135">
        <v>42.557718252628959</v>
      </c>
      <c r="G34" s="1135">
        <v>56.802384430804985</v>
      </c>
      <c r="H34" s="1135">
        <v>66.880155595657186</v>
      </c>
      <c r="I34" s="1135">
        <v>19900</v>
      </c>
    </row>
    <row r="35" spans="1:9" ht="14.25" customHeight="1" x14ac:dyDescent="0.3">
      <c r="B35" s="1138" t="s">
        <v>631</v>
      </c>
      <c r="C35" s="1137">
        <v>11.268878107360488</v>
      </c>
      <c r="D35" s="1137">
        <v>38.858200370208579</v>
      </c>
      <c r="E35" s="1137"/>
      <c r="F35" s="1137"/>
      <c r="G35" s="682">
        <v>44.12065323212969</v>
      </c>
      <c r="H35" s="1137"/>
      <c r="I35" s="1137"/>
    </row>
    <row r="36" spans="1:9" ht="14.25" customHeight="1" x14ac:dyDescent="0.3">
      <c r="B36" s="681" t="s">
        <v>630</v>
      </c>
      <c r="C36" s="680">
        <v>-1.2687822480777862</v>
      </c>
      <c r="D36" s="680">
        <v>-4.3751112002682282</v>
      </c>
      <c r="E36" s="680"/>
      <c r="F36" s="680"/>
      <c r="G36" s="680">
        <v>19.14391501547243</v>
      </c>
      <c r="H36" s="680"/>
      <c r="I36" s="680"/>
    </row>
    <row r="37" spans="1:9" ht="14.25" customHeight="1" x14ac:dyDescent="0.3">
      <c r="B37" s="1136" t="s">
        <v>1080</v>
      </c>
      <c r="C37" s="1135">
        <v>10.0000958592827</v>
      </c>
      <c r="D37" s="1135">
        <v>34.483089169940349</v>
      </c>
      <c r="E37" s="1135">
        <v>181.30372734000002</v>
      </c>
      <c r="F37" s="1135">
        <v>155.44852496408799</v>
      </c>
      <c r="G37" s="1135">
        <v>63.264568247602121</v>
      </c>
      <c r="H37" s="1135">
        <v>34.894245791738015</v>
      </c>
      <c r="I37" s="1135">
        <v>11600</v>
      </c>
    </row>
    <row r="38" spans="1:9" ht="14.25" customHeight="1" x14ac:dyDescent="0.3">
      <c r="B38" s="1136"/>
      <c r="C38" s="1135"/>
      <c r="D38" s="1135"/>
      <c r="E38" s="1135"/>
      <c r="F38" s="1135"/>
      <c r="G38" s="1135"/>
      <c r="H38" s="1135"/>
      <c r="I38" s="1135"/>
    </row>
    <row r="39" spans="1:9" ht="14.25" customHeight="1" x14ac:dyDescent="0.3">
      <c r="B39" s="1136" t="s">
        <v>3</v>
      </c>
      <c r="C39" s="1135">
        <v>2.0019922087248521</v>
      </c>
      <c r="D39" s="1135"/>
      <c r="E39" s="1135">
        <v>3.1067150700001207</v>
      </c>
      <c r="F39" s="1135"/>
      <c r="G39" s="1135">
        <v>196.81413451765701</v>
      </c>
      <c r="H39" s="1135"/>
      <c r="I39" s="1135"/>
    </row>
    <row r="40" spans="1:9" ht="14.25" customHeight="1" x14ac:dyDescent="0.3">
      <c r="A40" s="1132"/>
      <c r="B40" s="1107" t="s">
        <v>631</v>
      </c>
      <c r="C40" s="1098">
        <v>13.352821676425538</v>
      </c>
      <c r="D40" s="1098">
        <v>8.0560010114181217</v>
      </c>
      <c r="E40" s="1098"/>
      <c r="F40" s="1098"/>
      <c r="G40" s="1098">
        <v>773.11033491593446</v>
      </c>
      <c r="H40" s="1098"/>
      <c r="I40" s="1098"/>
    </row>
    <row r="41" spans="1:9" ht="14.25" customHeight="1" x14ac:dyDescent="0.3">
      <c r="A41" s="1132"/>
      <c r="B41" s="1120" t="s">
        <v>630</v>
      </c>
      <c r="C41" s="1118">
        <v>16.648988429201065</v>
      </c>
      <c r="D41" s="1118">
        <v>10.044638569653733</v>
      </c>
      <c r="E41" s="1118"/>
      <c r="F41" s="1118"/>
      <c r="G41" s="585">
        <v>265.22587852374483</v>
      </c>
      <c r="H41" s="1118"/>
      <c r="I41" s="1118"/>
    </row>
    <row r="42" spans="1:9" ht="14.25" customHeight="1" x14ac:dyDescent="0.3">
      <c r="A42" s="1128" t="s">
        <v>1139</v>
      </c>
      <c r="B42" s="1127"/>
      <c r="C42" s="1126">
        <v>30.001810105626603</v>
      </c>
      <c r="D42" s="1126">
        <v>18.100639581071857</v>
      </c>
      <c r="E42" s="1126">
        <v>1527.73682162</v>
      </c>
      <c r="F42" s="1126">
        <v>226.87475033205348</v>
      </c>
      <c r="G42" s="1126">
        <v>1038.3362134396793</v>
      </c>
      <c r="H42" s="1126">
        <v>67.965646880110924</v>
      </c>
      <c r="I42" s="1126">
        <v>66300</v>
      </c>
    </row>
    <row r="43" spans="1:9" ht="14.25" customHeight="1" x14ac:dyDescent="0.3">
      <c r="A43" s="558"/>
      <c r="C43" s="674"/>
      <c r="D43" s="563"/>
      <c r="E43" s="585"/>
      <c r="F43" s="563"/>
      <c r="G43" s="563"/>
      <c r="H43" s="563"/>
      <c r="I43" s="674"/>
    </row>
    <row r="44" spans="1:9" ht="14.25" customHeight="1" x14ac:dyDescent="0.3">
      <c r="A44" s="558"/>
      <c r="B44" s="1138" t="s">
        <v>631</v>
      </c>
      <c r="C44" s="1137">
        <v>-11.473602338063623</v>
      </c>
      <c r="D44" s="1137">
        <v>-47.313824074489169</v>
      </c>
      <c r="E44" s="1137"/>
      <c r="F44" s="1137"/>
      <c r="G44" s="1137">
        <v>58.278383874495383</v>
      </c>
      <c r="H44" s="1137"/>
      <c r="I44" s="1137"/>
    </row>
    <row r="45" spans="1:9" ht="14.25" customHeight="1" x14ac:dyDescent="0.3">
      <c r="A45" s="558"/>
      <c r="B45" s="681" t="s">
        <v>630</v>
      </c>
      <c r="C45" s="680">
        <v>-2.5260147687154788</v>
      </c>
      <c r="D45" s="680">
        <v>-10.416555747280325</v>
      </c>
      <c r="E45" s="680"/>
      <c r="F45" s="680"/>
      <c r="G45" s="680">
        <v>56.049975199945976</v>
      </c>
      <c r="H45" s="680"/>
      <c r="I45" s="680"/>
    </row>
    <row r="46" spans="1:9" ht="14.25" customHeight="1" x14ac:dyDescent="0.3">
      <c r="B46" s="1136" t="s">
        <v>1345</v>
      </c>
      <c r="C46" s="1135">
        <v>-13.9996171067791</v>
      </c>
      <c r="D46" s="679">
        <v>-57.730379821769482</v>
      </c>
      <c r="E46" s="1135">
        <v>192.09603386999999</v>
      </c>
      <c r="F46" s="1135">
        <v>195.73018839581189</v>
      </c>
      <c r="G46" s="1135">
        <v>114.32835907444135</v>
      </c>
      <c r="H46" s="679">
        <v>59.516251726369575</v>
      </c>
      <c r="I46" s="1135">
        <v>9700</v>
      </c>
    </row>
    <row r="47" spans="1:9" ht="14.25" customHeight="1" x14ac:dyDescent="0.3">
      <c r="B47" s="1138" t="s">
        <v>631</v>
      </c>
      <c r="C47" s="1137">
        <v>12.468505327196189</v>
      </c>
      <c r="D47" s="1137">
        <v>59.373834891410418</v>
      </c>
      <c r="E47" s="1137"/>
      <c r="F47" s="1137"/>
      <c r="G47" s="1137">
        <v>57.550444850739943</v>
      </c>
      <c r="H47" s="1137"/>
      <c r="I47" s="1137"/>
    </row>
    <row r="48" spans="1:9" ht="14.25" customHeight="1" x14ac:dyDescent="0.3">
      <c r="B48" s="681" t="s">
        <v>630</v>
      </c>
      <c r="C48" s="680">
        <v>1.5317884487976121</v>
      </c>
      <c r="D48" s="680">
        <v>7.2942307085600575</v>
      </c>
      <c r="E48" s="680"/>
      <c r="F48" s="680"/>
      <c r="G48" s="680">
        <v>11.73729345172293</v>
      </c>
      <c r="H48" s="680"/>
      <c r="I48" s="680"/>
    </row>
    <row r="49" spans="1:9" ht="14.25" customHeight="1" x14ac:dyDescent="0.3">
      <c r="B49" s="1136" t="s">
        <v>1344</v>
      </c>
      <c r="C49" s="1135">
        <v>14.0002937759938</v>
      </c>
      <c r="D49" s="679">
        <v>66.668065599970475</v>
      </c>
      <c r="E49" s="1135">
        <v>72.438796730000007</v>
      </c>
      <c r="F49" s="1135">
        <v>85.531155592216592</v>
      </c>
      <c r="G49" s="1135">
        <v>69.28773830246287</v>
      </c>
      <c r="H49" s="679">
        <v>95.650040351606023</v>
      </c>
      <c r="I49" s="1135">
        <v>8400</v>
      </c>
    </row>
    <row r="50" spans="1:9" ht="14.25" customHeight="1" x14ac:dyDescent="0.3">
      <c r="B50" s="1138" t="s">
        <v>631</v>
      </c>
      <c r="C50" s="1137">
        <v>23.132044739029514</v>
      </c>
      <c r="D50" s="1137">
        <v>63.375465038437021</v>
      </c>
      <c r="E50" s="1137"/>
      <c r="F50" s="1137"/>
      <c r="G50" s="1137">
        <v>488.91848146684953</v>
      </c>
      <c r="H50" s="1137"/>
      <c r="I50" s="1137"/>
    </row>
    <row r="51" spans="1:9" ht="14.25" customHeight="1" x14ac:dyDescent="0.3">
      <c r="B51" s="681" t="s">
        <v>630</v>
      </c>
      <c r="C51" s="680">
        <v>0.86802235939788763</v>
      </c>
      <c r="D51" s="680">
        <v>2.3781434504051715</v>
      </c>
      <c r="E51" s="680"/>
      <c r="F51" s="680"/>
      <c r="G51" s="680">
        <v>54.128590474658502</v>
      </c>
      <c r="H51" s="680"/>
      <c r="I51" s="680"/>
    </row>
    <row r="52" spans="1:9" ht="14.25" customHeight="1" x14ac:dyDescent="0.3">
      <c r="B52" s="1136" t="s">
        <v>1343</v>
      </c>
      <c r="C52" s="1135">
        <v>24.000067098427401</v>
      </c>
      <c r="D52" s="679">
        <v>65.75360848884219</v>
      </c>
      <c r="E52" s="1135">
        <v>1475.7294296800001</v>
      </c>
      <c r="F52" s="1135">
        <v>974.52607963847208</v>
      </c>
      <c r="G52" s="1135">
        <v>543.04707194150808</v>
      </c>
      <c r="H52" s="679">
        <v>36.798552703476503</v>
      </c>
      <c r="I52" s="1135">
        <v>14600</v>
      </c>
    </row>
    <row r="53" spans="1:9" ht="14.25" customHeight="1" x14ac:dyDescent="0.3">
      <c r="B53" s="1138" t="s">
        <v>631</v>
      </c>
      <c r="C53" s="1137">
        <v>28.184293049531661</v>
      </c>
      <c r="D53" s="1137">
        <v>83.50901644305678</v>
      </c>
      <c r="E53" s="1137"/>
      <c r="F53" s="1137"/>
      <c r="G53" s="1137">
        <v>81.877171133840591</v>
      </c>
      <c r="H53" s="1137"/>
      <c r="I53" s="1137"/>
    </row>
    <row r="54" spans="1:9" ht="14.25" customHeight="1" x14ac:dyDescent="0.3">
      <c r="B54" s="681" t="s">
        <v>630</v>
      </c>
      <c r="C54" s="680">
        <v>0.81571946452903532</v>
      </c>
      <c r="D54" s="680">
        <v>2.4169465615675119</v>
      </c>
      <c r="E54" s="680"/>
      <c r="F54" s="680"/>
      <c r="G54" s="680">
        <v>10.251745951836361</v>
      </c>
      <c r="H54" s="680"/>
      <c r="I54" s="680"/>
    </row>
    <row r="55" spans="1:9" ht="14.25" customHeight="1" x14ac:dyDescent="0.3">
      <c r="B55" s="1136" t="s">
        <v>1342</v>
      </c>
      <c r="C55" s="1135">
        <v>29.000012514060696</v>
      </c>
      <c r="D55" s="679">
        <v>85.925963004624279</v>
      </c>
      <c r="E55" s="1135">
        <v>79.798580430000001</v>
      </c>
      <c r="F55" s="1135">
        <v>58.709405212961897</v>
      </c>
      <c r="G55" s="1135">
        <v>92.128917085676946</v>
      </c>
      <c r="H55" s="679">
        <v>115.45182456784832</v>
      </c>
      <c r="I55" s="1135">
        <v>13500</v>
      </c>
    </row>
    <row r="56" spans="1:9" ht="14.25" customHeight="1" x14ac:dyDescent="0.3">
      <c r="A56" s="1108"/>
      <c r="B56" s="1134"/>
      <c r="C56" s="1102"/>
      <c r="D56" s="1102"/>
      <c r="E56" s="1102"/>
      <c r="F56" s="1102"/>
      <c r="G56" s="1102"/>
      <c r="H56" s="1102"/>
      <c r="I56" s="1102"/>
    </row>
    <row r="57" spans="1:9" ht="14.25" customHeight="1" x14ac:dyDescent="0.3">
      <c r="B57" s="1134" t="s">
        <v>574</v>
      </c>
      <c r="C57" s="1098">
        <f>C60-C55-C52-C49-C46</f>
        <v>-9.0006525624686997</v>
      </c>
      <c r="D57" s="1098">
        <f>((C57*4)/I57)*10000</f>
        <v>-112.50815703085875</v>
      </c>
      <c r="E57" s="1098">
        <f>E60-E55-E52-E49-E46</f>
        <v>41.697431180000052</v>
      </c>
      <c r="F57" s="1098">
        <f>((E57)/I57)*10000</f>
        <v>130.30447243750015</v>
      </c>
      <c r="G57" s="1098">
        <f>G60-G55-G52-G49-G46</f>
        <v>48.835952675126151</v>
      </c>
      <c r="H57" s="1098">
        <f>((G57)/E57)*100</f>
        <v>117.11981120446109</v>
      </c>
      <c r="I57" s="1102">
        <f>I60-I55-I52-I49-I46</f>
        <v>3200</v>
      </c>
    </row>
    <row r="58" spans="1:9" ht="14.25" customHeight="1" x14ac:dyDescent="0.3">
      <c r="B58" s="1107" t="s">
        <v>631</v>
      </c>
      <c r="C58" s="1098">
        <v>58.987397575978463</v>
      </c>
      <c r="D58" s="1098">
        <v>47.763074960306447</v>
      </c>
      <c r="E58" s="1098"/>
      <c r="F58" s="1098"/>
      <c r="G58" s="1098">
        <v>727.68121205837451</v>
      </c>
      <c r="H58" s="1098"/>
      <c r="I58" s="1098"/>
    </row>
    <row r="59" spans="1:9" x14ac:dyDescent="0.3">
      <c r="A59" s="1132"/>
      <c r="B59" s="1107" t="s">
        <v>630</v>
      </c>
      <c r="C59" s="1118">
        <v>-14.98729385674436</v>
      </c>
      <c r="D59" s="1118">
        <v>-12.135460612748469</v>
      </c>
      <c r="E59" s="1118"/>
      <c r="F59" s="1118"/>
      <c r="G59" s="1118">
        <v>139.94682702084086</v>
      </c>
      <c r="H59" s="1118"/>
      <c r="I59" s="1118"/>
    </row>
    <row r="60" spans="1:9" x14ac:dyDescent="0.3">
      <c r="A60" s="1128" t="s">
        <v>1350</v>
      </c>
      <c r="B60" s="1127"/>
      <c r="C60" s="1126">
        <v>44.000103719234097</v>
      </c>
      <c r="D60" s="1126">
        <v>35.627614347557973</v>
      </c>
      <c r="E60" s="1126">
        <v>1861.76027189</v>
      </c>
      <c r="F60" s="1126">
        <v>370.36962843017466</v>
      </c>
      <c r="G60" s="1126">
        <v>867.62803907921534</v>
      </c>
      <c r="H60" s="1126">
        <v>46.602564904794477</v>
      </c>
      <c r="I60" s="1126">
        <v>49400</v>
      </c>
    </row>
    <row r="61" spans="1:9" x14ac:dyDescent="0.3">
      <c r="A61" s="1108"/>
      <c r="B61" s="1131"/>
      <c r="C61" s="1124"/>
      <c r="D61" s="1124"/>
      <c r="E61" s="1124"/>
      <c r="F61" s="1124"/>
      <c r="G61" s="1124"/>
      <c r="H61" s="1124"/>
      <c r="I61" s="1124"/>
    </row>
    <row r="62" spans="1:9" x14ac:dyDescent="0.3">
      <c r="A62" s="1128" t="s">
        <v>1349</v>
      </c>
      <c r="B62" s="1127"/>
      <c r="C62" s="1126">
        <v>-0.9986493132055001</v>
      </c>
      <c r="D62" s="1126"/>
      <c r="E62" s="1126">
        <v>18.260621049999997</v>
      </c>
      <c r="F62" s="1126"/>
      <c r="G62" s="1126">
        <v>10.321481220205149</v>
      </c>
      <c r="H62" s="1126"/>
      <c r="I62" s="1126">
        <v>8000</v>
      </c>
    </row>
    <row r="63" spans="1:9" x14ac:dyDescent="0.3">
      <c r="A63" s="1130"/>
      <c r="B63" s="1129"/>
      <c r="C63" s="1118"/>
      <c r="D63" s="1118"/>
      <c r="E63" s="1118"/>
      <c r="F63" s="1118"/>
      <c r="G63" s="1118"/>
      <c r="H63" s="1118"/>
      <c r="I63" s="1118"/>
    </row>
    <row r="64" spans="1:9" x14ac:dyDescent="0.3">
      <c r="A64" s="1128" t="s">
        <v>60</v>
      </c>
      <c r="B64" s="1127" t="s">
        <v>574</v>
      </c>
      <c r="C64" s="1126">
        <v>-4.7032342058460075E-3</v>
      </c>
      <c r="D64" s="1126"/>
      <c r="E64" s="1126">
        <v>4.2499717599999993</v>
      </c>
      <c r="F64" s="1126">
        <v>11.186495615939343</v>
      </c>
      <c r="G64" s="1126">
        <v>-0.80147893293231032</v>
      </c>
      <c r="H64" s="1126">
        <v>-18.85845314257595</v>
      </c>
      <c r="I64" s="1126">
        <v>3800</v>
      </c>
    </row>
    <row r="65" spans="1:11" x14ac:dyDescent="0.3">
      <c r="A65" s="1108"/>
      <c r="B65" s="1125"/>
      <c r="C65" s="1124"/>
      <c r="D65" s="1124"/>
      <c r="E65" s="1124"/>
      <c r="F65" s="1124"/>
      <c r="G65" s="1124"/>
      <c r="H65" s="1124"/>
      <c r="I65" s="1124"/>
    </row>
    <row r="66" spans="1:11" x14ac:dyDescent="0.3">
      <c r="A66" s="1123"/>
      <c r="B66" s="1107" t="s">
        <v>631</v>
      </c>
      <c r="C66" s="1098">
        <v>97.296134136863046</v>
      </c>
      <c r="D66" s="1098">
        <v>15.872126286600823</v>
      </c>
      <c r="E66" s="1098"/>
      <c r="F66" s="1098"/>
      <c r="G66" s="1098">
        <v>1727.5765796485523</v>
      </c>
      <c r="H66" s="1098"/>
      <c r="I66" s="1098"/>
    </row>
    <row r="67" spans="1:11" ht="15" thickBot="1" x14ac:dyDescent="0.35">
      <c r="A67" s="1121"/>
      <c r="B67" s="1120" t="s">
        <v>630</v>
      </c>
      <c r="C67" s="1098">
        <v>4.7038195111959409</v>
      </c>
      <c r="D67" s="1118">
        <v>0.76734412906948457</v>
      </c>
      <c r="E67" s="1098"/>
      <c r="F67" s="1098"/>
      <c r="G67" s="1098">
        <v>600.21251061322459</v>
      </c>
      <c r="H67" s="1118"/>
      <c r="I67" s="1098"/>
    </row>
    <row r="68" spans="1:11" ht="15" thickBot="1" x14ac:dyDescent="0.35">
      <c r="A68" s="1116" t="s">
        <v>1348</v>
      </c>
      <c r="B68" s="1115"/>
      <c r="C68" s="1114">
        <v>101.99995364805899</v>
      </c>
      <c r="D68" s="1114">
        <v>16.63947041567031</v>
      </c>
      <c r="E68" s="1114">
        <v>4609.7529315000002</v>
      </c>
      <c r="F68" s="1114">
        <v>186.2122848141681</v>
      </c>
      <c r="G68" s="1114">
        <v>2327.7890902617769</v>
      </c>
      <c r="H68" s="1114">
        <v>50.497046693223126</v>
      </c>
      <c r="I68" s="1114">
        <v>245200</v>
      </c>
    </row>
    <row r="69" spans="1:11" x14ac:dyDescent="0.3">
      <c r="A69" s="1108"/>
      <c r="B69" s="1107"/>
      <c r="C69" s="1158"/>
      <c r="D69" s="1098"/>
      <c r="E69" s="1098"/>
      <c r="F69" s="1098"/>
      <c r="G69" s="1098"/>
      <c r="H69" s="1098"/>
      <c r="I69" s="1098"/>
    </row>
    <row r="70" spans="1:11" ht="15" thickBot="1" x14ac:dyDescent="0.35">
      <c r="A70" s="567"/>
      <c r="B70" s="566"/>
      <c r="C70" s="1162"/>
      <c r="D70" s="565"/>
      <c r="E70" s="565"/>
      <c r="F70" s="565"/>
      <c r="G70" s="565"/>
      <c r="H70" s="565"/>
      <c r="I70" s="1113"/>
    </row>
    <row r="71" spans="1:11" x14ac:dyDescent="0.3">
      <c r="A71" s="596" t="s">
        <v>334</v>
      </c>
      <c r="B71" s="560"/>
      <c r="C71" s="1161"/>
      <c r="D71" s="563"/>
      <c r="E71" s="673"/>
      <c r="F71" s="1063"/>
      <c r="G71" s="1063">
        <v>2184.2890032813157</v>
      </c>
      <c r="H71" s="1063"/>
      <c r="I71" s="673"/>
    </row>
    <row r="72" spans="1:11" ht="15" thickBot="1" x14ac:dyDescent="0.35">
      <c r="A72" s="1112" t="s">
        <v>333</v>
      </c>
      <c r="B72" s="1111"/>
      <c r="C72" s="1162"/>
      <c r="D72" s="565"/>
      <c r="E72" s="1110"/>
      <c r="F72" s="1110"/>
      <c r="G72" s="1110"/>
      <c r="H72" s="1110"/>
      <c r="I72" s="1110">
        <v>256839.08600000001</v>
      </c>
      <c r="K72" s="196"/>
    </row>
    <row r="73" spans="1:11" x14ac:dyDescent="0.3">
      <c r="A73" s="558"/>
      <c r="B73" s="563"/>
      <c r="C73" s="1161"/>
      <c r="D73" s="564"/>
      <c r="G73" s="563"/>
      <c r="I73" s="1098"/>
    </row>
    <row r="74" spans="1:11" x14ac:dyDescent="0.3">
      <c r="A74" s="560"/>
      <c r="C74" s="1161"/>
      <c r="E74" s="563"/>
      <c r="F74" s="563"/>
      <c r="G74" s="564"/>
      <c r="I74" s="1102"/>
    </row>
    <row r="75" spans="1:11" x14ac:dyDescent="0.3">
      <c r="A75" s="560"/>
      <c r="C75" s="1161"/>
      <c r="E75" s="563"/>
      <c r="G75" s="1109"/>
      <c r="I75" s="1098"/>
    </row>
    <row r="76" spans="1:11" x14ac:dyDescent="0.3">
      <c r="A76" s="1106"/>
      <c r="B76" s="1105"/>
      <c r="C76" s="1160"/>
      <c r="D76" s="1102"/>
      <c r="E76" s="1098"/>
      <c r="F76" s="1102"/>
      <c r="G76" s="1102"/>
      <c r="H76" s="1102"/>
      <c r="I76" s="1102"/>
    </row>
    <row r="77" spans="1:11" x14ac:dyDescent="0.3">
      <c r="A77" s="1108"/>
      <c r="B77" s="1098"/>
      <c r="C77" s="1158"/>
      <c r="D77" s="1098"/>
      <c r="E77" s="1098"/>
      <c r="F77" s="1098"/>
      <c r="G77" s="1098"/>
      <c r="H77" s="1098"/>
      <c r="I77" s="196"/>
    </row>
    <row r="78" spans="1:11" x14ac:dyDescent="0.3">
      <c r="A78" s="1106"/>
      <c r="B78" s="1105"/>
      <c r="C78" s="1158"/>
      <c r="D78" s="1098"/>
      <c r="E78" s="1098"/>
      <c r="F78" s="1098"/>
      <c r="G78" s="1098"/>
      <c r="H78" s="1098"/>
      <c r="I78" s="562"/>
    </row>
    <row r="79" spans="1:11" x14ac:dyDescent="0.3">
      <c r="A79" s="1108"/>
      <c r="B79" s="1107"/>
      <c r="C79" s="1158"/>
      <c r="D79" s="1098"/>
      <c r="E79" s="1098"/>
      <c r="F79" s="1098"/>
      <c r="G79" s="1098"/>
      <c r="H79" s="1098"/>
      <c r="I79" s="196"/>
    </row>
    <row r="80" spans="1:11" x14ac:dyDescent="0.3">
      <c r="A80" s="1106"/>
      <c r="B80" s="1105"/>
      <c r="C80" s="1158"/>
      <c r="D80" s="1098"/>
      <c r="E80" s="1098"/>
      <c r="F80" s="1098"/>
      <c r="G80" s="1098"/>
      <c r="H80" s="1102"/>
      <c r="I80" s="562"/>
    </row>
    <row r="81" spans="1:9" x14ac:dyDescent="0.3">
      <c r="A81" s="1106"/>
      <c r="B81" s="1105"/>
      <c r="C81" s="1159"/>
      <c r="D81" s="1103"/>
      <c r="E81" s="1103"/>
      <c r="F81" s="1098"/>
      <c r="G81" s="1098"/>
      <c r="H81" s="1102"/>
      <c r="I81" s="562"/>
    </row>
    <row r="82" spans="1:9" x14ac:dyDescent="0.3">
      <c r="B82" s="1101"/>
      <c r="C82" s="1158"/>
      <c r="D82" s="1098"/>
      <c r="E82" s="1098"/>
      <c r="F82" s="1098"/>
      <c r="G82" s="1098"/>
      <c r="H82" s="1100"/>
      <c r="I82" s="196"/>
    </row>
    <row r="83" spans="1:9" x14ac:dyDescent="0.3">
      <c r="B83" s="1098"/>
      <c r="C83" s="1158"/>
      <c r="D83" s="1098"/>
      <c r="E83" s="1098"/>
      <c r="F83" s="1098"/>
      <c r="G83" s="1098"/>
      <c r="H83" s="1098"/>
      <c r="I83" s="196"/>
    </row>
    <row r="84" spans="1:9" x14ac:dyDescent="0.3">
      <c r="B84" s="1098"/>
      <c r="C84" s="1158"/>
      <c r="D84" s="1098"/>
      <c r="E84" s="1098"/>
      <c r="F84" s="1098"/>
      <c r="G84" s="1098"/>
      <c r="H84" s="1098"/>
      <c r="I84" s="196"/>
    </row>
    <row r="85" spans="1:9" x14ac:dyDescent="0.3">
      <c r="I85" s="560"/>
    </row>
    <row r="86" spans="1:9" x14ac:dyDescent="0.3">
      <c r="I86" s="560"/>
    </row>
    <row r="87" spans="1:9" x14ac:dyDescent="0.3">
      <c r="I87" s="560"/>
    </row>
    <row r="90" spans="1:9" x14ac:dyDescent="0.3">
      <c r="I90" s="560"/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ignoredErrors>
    <ignoredError sqref="C57 I57 E57 G57" unlockedFormula="1"/>
    <ignoredError sqref="D57 F57 H57" formula="1" unlockedFormula="1"/>
  </ignoredError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A8E4D-5C30-42B8-AEDB-F144969790AB}">
  <sheetPr codeName="Sheet35"/>
  <dimension ref="A1:Z108"/>
  <sheetViews>
    <sheetView view="pageLayout" topLeftCell="A61" zoomScaleNormal="100" workbookViewId="0"/>
  </sheetViews>
  <sheetFormatPr defaultRowHeight="14.4" x14ac:dyDescent="0.3"/>
  <cols>
    <col min="1" max="1" width="29.6640625" style="559" customWidth="1"/>
    <col min="2" max="9" width="6" style="559" customWidth="1"/>
    <col min="10" max="16" width="6" style="568" customWidth="1"/>
    <col min="19" max="19" width="19.6640625" customWidth="1"/>
  </cols>
  <sheetData>
    <row r="1" spans="1:26" x14ac:dyDescent="0.3">
      <c r="A1" s="587" t="s">
        <v>1351</v>
      </c>
      <c r="B1" s="1187"/>
      <c r="C1" s="1187"/>
      <c r="D1" s="1187"/>
      <c r="E1" s="1187"/>
      <c r="F1" s="1187"/>
      <c r="G1" s="1187"/>
      <c r="H1" s="1187"/>
      <c r="I1" s="1187"/>
      <c r="J1" s="1187"/>
      <c r="K1" s="195"/>
      <c r="L1" s="1187"/>
      <c r="M1" s="1187"/>
      <c r="N1" s="1187"/>
      <c r="O1" s="1187"/>
      <c r="P1" s="1187"/>
    </row>
    <row r="2" spans="1:26" x14ac:dyDescent="0.3">
      <c r="B2" s="568"/>
      <c r="C2" s="568"/>
      <c r="D2" s="568"/>
      <c r="E2" s="568"/>
      <c r="F2" s="568"/>
      <c r="G2" s="568"/>
      <c r="H2" s="568"/>
      <c r="I2" s="568"/>
    </row>
    <row r="3" spans="1:26" x14ac:dyDescent="0.3">
      <c r="B3" s="569"/>
      <c r="C3" s="569"/>
      <c r="D3" s="569"/>
      <c r="E3" s="568"/>
      <c r="F3" s="568"/>
      <c r="G3" s="568"/>
      <c r="H3" s="568"/>
      <c r="I3" s="568"/>
    </row>
    <row r="4" spans="1:26" ht="15" thickBot="1" x14ac:dyDescent="0.35">
      <c r="A4" s="1186" t="s">
        <v>289</v>
      </c>
      <c r="B4" s="1185" t="s">
        <v>1255</v>
      </c>
      <c r="C4" s="1184" t="s">
        <v>1140</v>
      </c>
      <c r="D4" s="1184" t="s">
        <v>1018</v>
      </c>
      <c r="E4" s="1184" t="s">
        <v>795</v>
      </c>
      <c r="F4" s="1184" t="s">
        <v>764</v>
      </c>
      <c r="G4" s="1184" t="s">
        <v>700</v>
      </c>
      <c r="H4" s="1184" t="s">
        <v>672</v>
      </c>
      <c r="I4" s="1184" t="s">
        <v>648</v>
      </c>
      <c r="J4" s="1184" t="s">
        <v>595</v>
      </c>
      <c r="K4" s="1184" t="s">
        <v>590</v>
      </c>
      <c r="L4" s="1184" t="s">
        <v>569</v>
      </c>
      <c r="M4" s="1184" t="s">
        <v>209</v>
      </c>
      <c r="N4" s="1184" t="s">
        <v>208</v>
      </c>
      <c r="O4" s="1184" t="s">
        <v>207</v>
      </c>
      <c r="P4" s="1184" t="s">
        <v>206</v>
      </c>
    </row>
    <row r="5" spans="1:26" x14ac:dyDescent="0.3">
      <c r="A5" s="1183" t="s">
        <v>360</v>
      </c>
      <c r="B5" s="1180">
        <v>2.1852568854239522</v>
      </c>
      <c r="C5" s="1179">
        <v>2.0891978454804083</v>
      </c>
      <c r="D5" s="1179">
        <v>2.021813146764381</v>
      </c>
      <c r="E5" s="1179">
        <v>1.9881982695858629</v>
      </c>
      <c r="F5" s="1179">
        <v>2.095552657120431</v>
      </c>
      <c r="G5" s="1179">
        <v>2.001412532774355</v>
      </c>
      <c r="H5" s="1179">
        <v>2.1676775571459594</v>
      </c>
      <c r="I5" s="1179">
        <v>2.3483202032863133</v>
      </c>
      <c r="J5" s="1179">
        <v>2.3090846086718817</v>
      </c>
      <c r="K5" s="1179">
        <v>2.4682982895991641</v>
      </c>
      <c r="L5" s="1179">
        <v>2.5907123758692774</v>
      </c>
      <c r="M5" s="1179">
        <v>2.6908568868664502</v>
      </c>
      <c r="N5" s="1179">
        <v>2.8865814723353513</v>
      </c>
      <c r="O5" s="1179">
        <v>3.08</v>
      </c>
      <c r="P5" s="1179">
        <v>2.93</v>
      </c>
      <c r="S5" s="1178"/>
      <c r="T5" s="1178"/>
      <c r="U5" s="1178"/>
      <c r="V5" s="1178"/>
      <c r="W5" s="1178"/>
      <c r="X5" s="1178"/>
      <c r="Y5" s="1178"/>
      <c r="Z5" s="1178"/>
    </row>
    <row r="6" spans="1:26" x14ac:dyDescent="0.3">
      <c r="A6" s="1181" t="s">
        <v>359</v>
      </c>
      <c r="B6" s="1180">
        <v>0.90327014740382483</v>
      </c>
      <c r="C6" s="1179">
        <v>0.9920910753582376</v>
      </c>
      <c r="D6" s="1179">
        <v>1.0748635806350444</v>
      </c>
      <c r="E6" s="1179">
        <v>1.0685218729131745</v>
      </c>
      <c r="F6" s="1179">
        <v>1.1122885964548621</v>
      </c>
      <c r="G6" s="1179">
        <v>1.1170173440974689</v>
      </c>
      <c r="H6" s="1179">
        <v>1.1623139859798239</v>
      </c>
      <c r="I6" s="1179">
        <v>1.112910410443974</v>
      </c>
      <c r="J6" s="1179">
        <v>1.1402989350198394</v>
      </c>
      <c r="K6" s="1179">
        <v>1.2479127124640661</v>
      </c>
      <c r="L6" s="1179">
        <v>1.2658466928473893</v>
      </c>
      <c r="M6" s="1179">
        <v>1.3209086336169171</v>
      </c>
      <c r="N6" s="1179">
        <v>1.4286246948120058</v>
      </c>
      <c r="O6" s="1179">
        <v>1.48</v>
      </c>
      <c r="P6" s="1179">
        <v>1.49</v>
      </c>
      <c r="S6" s="1178"/>
      <c r="T6" s="1178"/>
      <c r="U6" s="1178"/>
      <c r="V6" s="1178"/>
      <c r="W6" s="1178"/>
      <c r="X6" s="1178"/>
      <c r="Y6" s="1178"/>
      <c r="Z6" s="1178"/>
    </row>
    <row r="7" spans="1:26" x14ac:dyDescent="0.3">
      <c r="A7" s="1181" t="s">
        <v>358</v>
      </c>
      <c r="B7" s="1180">
        <v>1.3279687115422811</v>
      </c>
      <c r="C7" s="1179">
        <v>1.4222768270800756</v>
      </c>
      <c r="D7" s="1179">
        <v>1.4714400725559555</v>
      </c>
      <c r="E7" s="1179">
        <v>1.3666020776365515</v>
      </c>
      <c r="F7" s="1179">
        <v>1.3602585111377223</v>
      </c>
      <c r="G7" s="1179">
        <v>1.4049549487578081</v>
      </c>
      <c r="H7" s="1179">
        <v>1.3273398460829433</v>
      </c>
      <c r="I7" s="1179">
        <v>1.3632916758835698</v>
      </c>
      <c r="J7" s="1179">
        <v>1.4062556234417176</v>
      </c>
      <c r="K7" s="1179">
        <v>1.4906458156451752</v>
      </c>
      <c r="L7" s="1179">
        <v>1.5643999523142924</v>
      </c>
      <c r="M7" s="1179">
        <v>1.9044426818779108</v>
      </c>
      <c r="N7" s="1179">
        <v>1.8002515472456357</v>
      </c>
      <c r="O7" s="1179">
        <v>2.0099999999999998</v>
      </c>
      <c r="P7" s="1179">
        <v>1.93</v>
      </c>
      <c r="S7" s="1178"/>
      <c r="T7" s="1178"/>
      <c r="U7" s="1178"/>
      <c r="V7" s="1178"/>
      <c r="W7" s="1178"/>
      <c r="X7" s="1178"/>
      <c r="Y7" s="1178"/>
      <c r="Z7" s="1178"/>
    </row>
    <row r="8" spans="1:26" x14ac:dyDescent="0.3">
      <c r="A8" s="1181" t="s">
        <v>357</v>
      </c>
      <c r="B8" s="1180">
        <v>0.30072529920633584</v>
      </c>
      <c r="C8" s="1179">
        <v>0.25708642675735538</v>
      </c>
      <c r="D8" s="1179">
        <v>0.27908777298393367</v>
      </c>
      <c r="E8" s="1179">
        <v>0.23103504250003004</v>
      </c>
      <c r="F8" s="1179">
        <v>0.29125606227923073</v>
      </c>
      <c r="G8" s="1179">
        <v>0.23276986537908684</v>
      </c>
      <c r="H8" s="1179">
        <v>0.22700675067772758</v>
      </c>
      <c r="I8" s="1179">
        <v>9.6392197373878302E-2</v>
      </c>
      <c r="J8" s="1179">
        <v>0.11529938627984558</v>
      </c>
      <c r="K8" s="1179">
        <v>0.12682629142010127</v>
      </c>
      <c r="L8" s="1179">
        <v>0.13738020455622818</v>
      </c>
      <c r="M8" s="1179">
        <v>0.22635682293741302</v>
      </c>
      <c r="N8" s="1179">
        <v>0.20331689747591813</v>
      </c>
      <c r="O8" s="1179">
        <v>0.23</v>
      </c>
      <c r="P8" s="1179">
        <v>0.27</v>
      </c>
      <c r="S8" s="1178"/>
      <c r="T8" s="1178"/>
      <c r="U8" s="1178"/>
      <c r="V8" s="1178"/>
      <c r="W8" s="1178"/>
      <c r="X8" s="1178"/>
      <c r="Y8" s="1178"/>
      <c r="Z8" s="1178"/>
    </row>
    <row r="9" spans="1:26" x14ac:dyDescent="0.3">
      <c r="A9" s="1181" t="s">
        <v>356</v>
      </c>
      <c r="B9" s="1180">
        <v>8.6763112092497402E-2</v>
      </c>
      <c r="C9" s="1179">
        <v>0.10187479054471202</v>
      </c>
      <c r="D9" s="1179">
        <v>0.1158821568840003</v>
      </c>
      <c r="E9" s="1179">
        <v>0.12294512401839947</v>
      </c>
      <c r="F9" s="1179">
        <v>0.12659443868611631</v>
      </c>
      <c r="G9" s="1179">
        <v>0.13061831976976668</v>
      </c>
      <c r="H9" s="1179">
        <v>0.13313118799627444</v>
      </c>
      <c r="I9" s="1179">
        <v>0.12789716716076074</v>
      </c>
      <c r="J9" s="1179">
        <v>0.12381932330772127</v>
      </c>
      <c r="K9" s="1179">
        <v>0.12775760285637822</v>
      </c>
      <c r="L9" s="1179">
        <v>0.14455042711356431</v>
      </c>
      <c r="M9" s="1179">
        <v>0.15297860292063284</v>
      </c>
      <c r="N9" s="1179">
        <v>0.18079343424327335</v>
      </c>
      <c r="O9" s="1179">
        <v>0.25</v>
      </c>
      <c r="P9" s="1179">
        <v>0.25</v>
      </c>
      <c r="S9" s="1178"/>
      <c r="T9" s="1178"/>
      <c r="U9" s="1178"/>
      <c r="V9" s="1178"/>
      <c r="W9" s="1178"/>
      <c r="X9" s="1178"/>
      <c r="Y9" s="1178"/>
      <c r="Z9" s="1178"/>
    </row>
    <row r="10" spans="1:26" x14ac:dyDescent="0.3">
      <c r="A10" s="1181" t="s">
        <v>355</v>
      </c>
      <c r="B10" s="1180">
        <v>0.50472775739254017</v>
      </c>
      <c r="C10" s="1179">
        <v>0.40360487879910806</v>
      </c>
      <c r="D10" s="1179">
        <v>0.53660726870061037</v>
      </c>
      <c r="E10" s="1179">
        <v>0.68381568437103435</v>
      </c>
      <c r="F10" s="1179">
        <v>0.58530997308811605</v>
      </c>
      <c r="G10" s="1179">
        <v>0.57695636417819141</v>
      </c>
      <c r="H10" s="1179">
        <v>0.62662609323741114</v>
      </c>
      <c r="I10" s="1179">
        <v>0.59483956910675373</v>
      </c>
      <c r="J10" s="1179">
        <v>0.52956148116168023</v>
      </c>
      <c r="K10" s="1179">
        <v>0.59258456339858301</v>
      </c>
      <c r="L10" s="1179">
        <v>0.60535561824635453</v>
      </c>
      <c r="M10" s="1179">
        <v>0.64324985373258381</v>
      </c>
      <c r="N10" s="1179">
        <v>0.76580433455947361</v>
      </c>
      <c r="O10" s="1179">
        <v>0.76</v>
      </c>
      <c r="P10" s="1179">
        <v>0.76</v>
      </c>
      <c r="S10" s="1178"/>
      <c r="T10" s="1178"/>
      <c r="U10" s="1178"/>
      <c r="V10" s="1178"/>
      <c r="W10" s="1178"/>
      <c r="X10" s="1178"/>
      <c r="Y10" s="1178"/>
      <c r="Z10" s="1178"/>
    </row>
    <row r="11" spans="1:26" x14ac:dyDescent="0.3">
      <c r="A11" s="1181" t="s">
        <v>354</v>
      </c>
      <c r="B11" s="1180">
        <v>4.0342181087761844E-2</v>
      </c>
      <c r="C11" s="1179">
        <v>2.5738360320757443E-2</v>
      </c>
      <c r="D11" s="1179">
        <v>3.3739579354054125E-2</v>
      </c>
      <c r="E11" s="1179">
        <v>3.0065762163185471E-2</v>
      </c>
      <c r="F11" s="1179">
        <v>3.3180596744692405E-2</v>
      </c>
      <c r="G11" s="1179">
        <v>6.1889840283414772E-2</v>
      </c>
      <c r="H11" s="1179">
        <v>9.8178075830208711E-2</v>
      </c>
      <c r="I11" s="1179">
        <v>9.6143429349615908E-2</v>
      </c>
      <c r="J11" s="1179">
        <v>9.5166536749609926E-2</v>
      </c>
      <c r="K11" s="1179">
        <v>0.10378821194710991</v>
      </c>
      <c r="L11" s="1179">
        <v>0.14056505813537354</v>
      </c>
      <c r="M11" s="1179">
        <v>0.19972848099845397</v>
      </c>
      <c r="N11" s="1179">
        <v>0.17767864643627682</v>
      </c>
      <c r="O11" s="1179">
        <v>0.19</v>
      </c>
      <c r="P11" s="1179">
        <v>0.2</v>
      </c>
      <c r="S11" s="1178"/>
      <c r="T11" s="1178"/>
      <c r="U11" s="1178"/>
      <c r="V11" s="1178"/>
      <c r="W11" s="1178"/>
      <c r="X11" s="1178"/>
      <c r="Y11" s="1178"/>
      <c r="Z11" s="1178"/>
    </row>
    <row r="12" spans="1:26" x14ac:dyDescent="0.3">
      <c r="A12" s="1181" t="s">
        <v>353</v>
      </c>
      <c r="B12" s="1180">
        <v>0.86139152093570159</v>
      </c>
      <c r="C12" s="1179">
        <v>0.82934820254049524</v>
      </c>
      <c r="D12" s="1179">
        <v>0.85837398337736315</v>
      </c>
      <c r="E12" s="1179">
        <v>0.87393695795469717</v>
      </c>
      <c r="F12" s="1179">
        <v>0.82253227308947463</v>
      </c>
      <c r="G12" s="1179">
        <v>0.66292759310566596</v>
      </c>
      <c r="H12" s="1179">
        <v>0.68447016276262329</v>
      </c>
      <c r="I12" s="1179">
        <v>0.79263906285527619</v>
      </c>
      <c r="J12" s="1179">
        <v>0.77553090883012599</v>
      </c>
      <c r="K12" s="1179">
        <v>0.81171304055033955</v>
      </c>
      <c r="L12" s="1179">
        <v>0.94640899899880149</v>
      </c>
      <c r="M12" s="1179">
        <v>1.0153076518222366</v>
      </c>
      <c r="N12" s="1179">
        <v>1.1072106577612177</v>
      </c>
      <c r="O12" s="1179">
        <v>1.1299999999999999</v>
      </c>
      <c r="P12" s="1179">
        <v>1.1000000000000001</v>
      </c>
      <c r="S12" s="1178"/>
      <c r="T12" s="1178"/>
      <c r="U12" s="1178"/>
      <c r="V12" s="1178"/>
      <c r="W12" s="1178"/>
      <c r="X12" s="1178"/>
      <c r="Y12" s="1178"/>
      <c r="Z12" s="1178"/>
    </row>
    <row r="13" spans="1:26" x14ac:dyDescent="0.3">
      <c r="A13" s="1182" t="s">
        <v>352</v>
      </c>
      <c r="B13" s="1180">
        <v>0.53185587757307284</v>
      </c>
      <c r="C13" s="1179">
        <v>0.59522955579007952</v>
      </c>
      <c r="D13" s="1179">
        <v>0.58621985968177914</v>
      </c>
      <c r="E13" s="1179">
        <v>0.62749946884694829</v>
      </c>
      <c r="F13" s="1179">
        <v>0.68788061781976129</v>
      </c>
      <c r="G13" s="1179">
        <v>0.80926483319605469</v>
      </c>
      <c r="H13" s="1179">
        <v>0.71621326359735071</v>
      </c>
      <c r="I13" s="1179">
        <v>0.78846555425573495</v>
      </c>
      <c r="J13" s="1179">
        <v>0.72661763309990379</v>
      </c>
      <c r="K13" s="1179">
        <v>0.77091281648806265</v>
      </c>
      <c r="L13" s="1179">
        <v>0.81523936422706733</v>
      </c>
      <c r="M13" s="1179">
        <v>0.78461309736401186</v>
      </c>
      <c r="N13" s="1179">
        <v>0.90714781307199877</v>
      </c>
      <c r="O13" s="1179">
        <v>0.94</v>
      </c>
      <c r="P13" s="1179">
        <v>0.92</v>
      </c>
      <c r="S13" s="1178"/>
      <c r="T13" s="1178"/>
      <c r="U13" s="1178"/>
      <c r="V13" s="1178"/>
      <c r="W13" s="1178"/>
      <c r="X13" s="1178"/>
      <c r="Y13" s="1178"/>
      <c r="Z13" s="1178"/>
    </row>
    <row r="14" spans="1:26" x14ac:dyDescent="0.3">
      <c r="A14" s="1181" t="s">
        <v>351</v>
      </c>
      <c r="B14" s="1180">
        <v>0.1823311434104806</v>
      </c>
      <c r="C14" s="1179">
        <v>0.17798194191957473</v>
      </c>
      <c r="D14" s="1179">
        <v>0.20810741025945464</v>
      </c>
      <c r="E14" s="1179">
        <v>0.17390052702629175</v>
      </c>
      <c r="F14" s="1179">
        <v>0.21987308473640349</v>
      </c>
      <c r="G14" s="1179">
        <v>0.23403077940019729</v>
      </c>
      <c r="H14" s="1179">
        <v>0.24608930709026614</v>
      </c>
      <c r="I14" s="1179">
        <v>0.26885160245508033</v>
      </c>
      <c r="J14" s="1179">
        <v>0.2549248073770039</v>
      </c>
      <c r="K14" s="1179">
        <v>0.27805368757185034</v>
      </c>
      <c r="L14" s="1179">
        <v>0.29028562186462825</v>
      </c>
      <c r="M14" s="1179">
        <v>0.31461775218609939</v>
      </c>
      <c r="N14" s="1179">
        <v>0.37527671334395934</v>
      </c>
      <c r="O14" s="1179">
        <v>0.42</v>
      </c>
      <c r="P14" s="1179">
        <v>0.4</v>
      </c>
      <c r="S14" s="1178"/>
      <c r="T14" s="1178"/>
      <c r="U14" s="1178"/>
      <c r="V14" s="1178"/>
      <c r="W14" s="1178"/>
      <c r="X14" s="1178"/>
      <c r="Y14" s="1178"/>
      <c r="Z14" s="1178"/>
    </row>
    <row r="15" spans="1:26" x14ac:dyDescent="0.3">
      <c r="A15" s="1182" t="s">
        <v>350</v>
      </c>
      <c r="B15" s="1180">
        <v>0.26291471260643051</v>
      </c>
      <c r="C15" s="1179">
        <v>0.26339706115378486</v>
      </c>
      <c r="D15" s="1179">
        <v>0.2996944665167886</v>
      </c>
      <c r="E15" s="1179">
        <v>0.34059753285426869</v>
      </c>
      <c r="F15" s="1179">
        <v>0.35826856447907346</v>
      </c>
      <c r="G15" s="1179">
        <v>0.35156279011677827</v>
      </c>
      <c r="H15" s="1179">
        <v>0.24794162214038118</v>
      </c>
      <c r="I15" s="1179">
        <v>0.24011844813152766</v>
      </c>
      <c r="J15" s="1179">
        <v>0.21574727883278991</v>
      </c>
      <c r="K15" s="1179">
        <v>0.26146130552317487</v>
      </c>
      <c r="L15" s="1179">
        <v>0.2688111189363846</v>
      </c>
      <c r="M15" s="1179">
        <v>0.29850012399594117</v>
      </c>
      <c r="N15" s="1179">
        <v>0.29154574616525347</v>
      </c>
      <c r="O15" s="1179">
        <v>0.32</v>
      </c>
      <c r="P15" s="1179">
        <v>0.33</v>
      </c>
      <c r="S15" s="1178"/>
      <c r="T15" s="1178"/>
      <c r="U15" s="1178"/>
      <c r="V15" s="1178"/>
      <c r="W15" s="1178"/>
      <c r="X15" s="1178"/>
      <c r="Y15" s="1178"/>
      <c r="Z15" s="1178"/>
    </row>
    <row r="16" spans="1:26" x14ac:dyDescent="0.3">
      <c r="A16" s="1182" t="s">
        <v>349</v>
      </c>
      <c r="B16" s="1180">
        <v>0.39687567687897701</v>
      </c>
      <c r="C16" s="1179">
        <v>0.31690310360390095</v>
      </c>
      <c r="D16" s="1179">
        <v>0.32854938552358703</v>
      </c>
      <c r="E16" s="1179">
        <v>0.2757019822939637</v>
      </c>
      <c r="F16" s="1179">
        <v>0.17511532071034477</v>
      </c>
      <c r="G16" s="1179">
        <v>0.18771113811162679</v>
      </c>
      <c r="H16" s="1179">
        <v>0.18184750999436036</v>
      </c>
      <c r="I16" s="1179">
        <v>0.21180158662944099</v>
      </c>
      <c r="J16" s="1179">
        <v>0.20333817247791558</v>
      </c>
      <c r="K16" s="1179">
        <v>0.21517529425902282</v>
      </c>
      <c r="L16" s="1179">
        <v>0.45481510031307593</v>
      </c>
      <c r="M16" s="1179">
        <v>0.36651060462837759</v>
      </c>
      <c r="N16" s="1179">
        <v>0.45298284086927149</v>
      </c>
      <c r="O16" s="1179">
        <v>0.48</v>
      </c>
      <c r="P16" s="1179">
        <v>0.44</v>
      </c>
      <c r="S16" s="1178"/>
      <c r="T16" s="1178"/>
      <c r="U16" s="1178"/>
      <c r="V16" s="1178"/>
      <c r="W16" s="1178"/>
      <c r="X16" s="1178"/>
      <c r="Y16" s="1178"/>
      <c r="Z16" s="1178"/>
    </row>
    <row r="17" spans="1:26" x14ac:dyDescent="0.3">
      <c r="A17" s="1181" t="s">
        <v>348</v>
      </c>
      <c r="B17" s="1180">
        <v>0.19266274078672335</v>
      </c>
      <c r="C17" s="1179">
        <v>0.20585504764351165</v>
      </c>
      <c r="D17" s="1179">
        <v>0.23810545945501693</v>
      </c>
      <c r="E17" s="1179">
        <v>0.29569303812009939</v>
      </c>
      <c r="F17" s="1179">
        <v>0.30620945366301416</v>
      </c>
      <c r="G17" s="1179">
        <v>0.27377926510151451</v>
      </c>
      <c r="H17" s="1179">
        <v>0.28051688847696971</v>
      </c>
      <c r="I17" s="1179">
        <v>0.2816046394593153</v>
      </c>
      <c r="J17" s="1179">
        <v>0.28656921961422416</v>
      </c>
      <c r="K17" s="1179">
        <v>0.28742800074027164</v>
      </c>
      <c r="L17" s="1179">
        <v>0.3039958426042782</v>
      </c>
      <c r="M17" s="1179">
        <v>0.21882453401424312</v>
      </c>
      <c r="N17" s="1179">
        <v>0.2208817191246174</v>
      </c>
      <c r="O17" s="1179">
        <v>0.19</v>
      </c>
      <c r="P17" s="1179">
        <v>0.2</v>
      </c>
      <c r="S17" s="1178"/>
      <c r="T17" s="1178"/>
      <c r="U17" s="1178"/>
      <c r="V17" s="1178"/>
      <c r="W17" s="1178"/>
      <c r="X17" s="1178"/>
      <c r="Y17" s="1178"/>
      <c r="Z17" s="1178"/>
    </row>
    <row r="18" spans="1:26" x14ac:dyDescent="0.3">
      <c r="A18" s="1181" t="s">
        <v>3</v>
      </c>
      <c r="B18" s="1180">
        <v>0.51250760348354285</v>
      </c>
      <c r="C18" s="1179">
        <v>0.49683286490567757</v>
      </c>
      <c r="D18" s="1179">
        <v>0.57535287376864486</v>
      </c>
      <c r="E18" s="1179">
        <v>0.46061094132521768</v>
      </c>
      <c r="F18" s="1179">
        <v>0.43525198294247064</v>
      </c>
      <c r="G18" s="1179">
        <v>0.53319274893836066</v>
      </c>
      <c r="H18" s="1179">
        <v>0.49413941937214956</v>
      </c>
      <c r="I18" s="1179">
        <v>0.56744512961103233</v>
      </c>
      <c r="J18" s="1179">
        <v>0.54283516501068652</v>
      </c>
      <c r="K18" s="1179">
        <v>0.44843738746508299</v>
      </c>
      <c r="L18" s="1179">
        <v>0.38032693490537239</v>
      </c>
      <c r="M18" s="1179">
        <v>0.6046630950998082</v>
      </c>
      <c r="N18" s="1179">
        <v>0.8111186555912816</v>
      </c>
      <c r="O18" s="1179">
        <v>0.55000000000000004</v>
      </c>
      <c r="P18" s="1179">
        <v>0.64</v>
      </c>
      <c r="S18" s="1178"/>
      <c r="T18" s="1178"/>
      <c r="U18" s="1178"/>
      <c r="V18" s="1178"/>
      <c r="W18" s="1178"/>
      <c r="X18" s="1178"/>
      <c r="Y18" s="1178"/>
      <c r="Z18" s="1178"/>
    </row>
    <row r="19" spans="1:26" x14ac:dyDescent="0.3">
      <c r="A19" s="1177" t="s">
        <v>288</v>
      </c>
      <c r="B19" s="1176">
        <v>8.2895933698241215</v>
      </c>
      <c r="C19" s="1175">
        <v>8.177417981897678</v>
      </c>
      <c r="D19" s="1175">
        <v>8.6278370164606137</v>
      </c>
      <c r="E19" s="1175">
        <v>8.539124281609725</v>
      </c>
      <c r="F19" s="1175">
        <v>8.6095721329517136</v>
      </c>
      <c r="G19" s="1175">
        <v>8.5780883632102913</v>
      </c>
      <c r="H19" s="1175">
        <v>8.5934916703844486</v>
      </c>
      <c r="I19" s="1175">
        <v>8.8907206760022728</v>
      </c>
      <c r="J19" s="1175">
        <v>8.725049079874946</v>
      </c>
      <c r="K19" s="1175">
        <v>9.2309950199283826</v>
      </c>
      <c r="L19" s="1175">
        <v>9.9086933109320885</v>
      </c>
      <c r="M19" s="1175">
        <v>10.74155882206108</v>
      </c>
      <c r="N19" s="1175">
        <v>11.609215173035537</v>
      </c>
      <c r="O19" s="1175">
        <v>12.03</v>
      </c>
      <c r="P19" s="1175">
        <v>11.86</v>
      </c>
      <c r="U19" s="684"/>
    </row>
    <row r="20" spans="1:26" x14ac:dyDescent="0.3">
      <c r="A20" s="1188"/>
      <c r="B20" s="1189"/>
      <c r="C20" s="1189"/>
      <c r="D20" s="1189"/>
      <c r="E20" s="1189"/>
      <c r="F20" s="1189"/>
      <c r="G20" s="1189"/>
      <c r="H20" s="1189"/>
      <c r="I20" s="1189"/>
      <c r="J20" s="1189"/>
      <c r="K20" s="1189"/>
      <c r="L20" s="1189"/>
      <c r="M20" s="1189"/>
      <c r="N20" s="1189"/>
      <c r="O20" s="1189"/>
      <c r="P20" s="1189"/>
      <c r="U20" s="684"/>
    </row>
    <row r="21" spans="1:26" x14ac:dyDescent="0.3">
      <c r="A21" s="1188"/>
      <c r="B21" s="1189"/>
      <c r="C21" s="1189"/>
      <c r="D21" s="1189"/>
      <c r="E21" s="1189"/>
      <c r="F21" s="1189"/>
      <c r="G21" s="1189"/>
      <c r="H21" s="1189"/>
      <c r="I21" s="1189"/>
      <c r="J21" s="1189"/>
      <c r="K21" s="1189"/>
      <c r="L21" s="1189"/>
      <c r="M21" s="1189"/>
      <c r="N21" s="1189"/>
      <c r="O21" s="1189"/>
      <c r="P21" s="1189"/>
      <c r="U21" s="684"/>
    </row>
    <row r="22" spans="1:26" x14ac:dyDescent="0.3">
      <c r="A22" s="573"/>
      <c r="B22" s="1174"/>
      <c r="C22" s="1174"/>
      <c r="D22" s="1174"/>
      <c r="E22" s="1174"/>
      <c r="F22" s="1174"/>
      <c r="G22" s="1174"/>
      <c r="H22" s="1174"/>
      <c r="I22" s="1174"/>
      <c r="J22" s="1173"/>
      <c r="K22" s="1173"/>
      <c r="L22" s="1173"/>
      <c r="M22" s="1173"/>
      <c r="N22" s="1172"/>
      <c r="O22" s="1171"/>
      <c r="P22" s="1171"/>
      <c r="U22" s="684"/>
    </row>
    <row r="23" spans="1:26" x14ac:dyDescent="0.3">
      <c r="A23" s="1170" t="s">
        <v>360</v>
      </c>
      <c r="B23" s="511">
        <v>0.26361448480437544</v>
      </c>
      <c r="C23" s="511">
        <v>0.24214618814594357</v>
      </c>
      <c r="D23" s="511">
        <v>0.23433603844243533</v>
      </c>
      <c r="E23" s="1169"/>
      <c r="F23" s="511">
        <v>0.23331684730108562</v>
      </c>
      <c r="G23" s="511">
        <v>0.25224642558465221</v>
      </c>
      <c r="H23" s="511">
        <v>0.26413159167455019</v>
      </c>
      <c r="I23" s="511">
        <v>0.25050897466948202</v>
      </c>
      <c r="J23" s="511">
        <v>0.25606726893070803</v>
      </c>
      <c r="K23" s="569"/>
      <c r="L23" s="569"/>
      <c r="M23" s="569"/>
      <c r="N23" s="569"/>
      <c r="U23" s="684"/>
    </row>
    <row r="24" spans="1:26" x14ac:dyDescent="0.3">
      <c r="A24" s="1170" t="s">
        <v>359</v>
      </c>
      <c r="B24" s="511">
        <v>0.10896434928785768</v>
      </c>
      <c r="C24" s="511">
        <v>0.11498722952988996</v>
      </c>
      <c r="D24" s="511">
        <v>0.12458088609976829</v>
      </c>
      <c r="E24" s="1169"/>
      <c r="F24" s="511">
        <v>0.13021751429935524</v>
      </c>
      <c r="G24" s="511">
        <v>0.13525514779812725</v>
      </c>
      <c r="H24" s="511">
        <v>0.125176625270427</v>
      </c>
      <c r="I24" s="511">
        <v>0.12297178235471995</v>
      </c>
      <c r="J24" s="511">
        <v>0.12310203213956082</v>
      </c>
      <c r="K24" s="569"/>
      <c r="L24" s="569"/>
      <c r="M24" s="569"/>
      <c r="N24" s="569"/>
      <c r="U24" s="684"/>
    </row>
    <row r="25" spans="1:26" x14ac:dyDescent="0.3">
      <c r="A25" s="1170" t="s">
        <v>358</v>
      </c>
      <c r="B25" s="511">
        <v>0.16019708715464487</v>
      </c>
      <c r="C25" s="511">
        <v>0.16484743793451193</v>
      </c>
      <c r="D25" s="511">
        <v>0.17054565005674882</v>
      </c>
      <c r="E25" s="1169"/>
      <c r="F25" s="511">
        <v>0.16378415437912477</v>
      </c>
      <c r="G25" s="511">
        <v>0.1544587342369021</v>
      </c>
      <c r="H25" s="511">
        <v>0.15333871410034852</v>
      </c>
      <c r="I25" s="511">
        <v>0.1772966767138634</v>
      </c>
      <c r="J25" s="511">
        <v>0.1665288053885646</v>
      </c>
      <c r="K25" s="569"/>
      <c r="L25" s="569"/>
      <c r="M25" s="569"/>
      <c r="N25" s="569"/>
      <c r="U25" s="684"/>
    </row>
    <row r="26" spans="1:26" x14ac:dyDescent="0.3">
      <c r="A26" s="1170" t="s">
        <v>357</v>
      </c>
      <c r="B26" s="511">
        <v>3.6277448819267748E-2</v>
      </c>
      <c r="C26" s="511">
        <v>2.9797320726721331E-2</v>
      </c>
      <c r="D26" s="511">
        <v>3.2347362664764789E-2</v>
      </c>
      <c r="E26" s="1169"/>
      <c r="F26" s="511">
        <v>2.7135400747023117E-2</v>
      </c>
      <c r="G26" s="511">
        <v>2.6416125061254868E-2</v>
      </c>
      <c r="H26" s="511">
        <v>1.0841887951115028E-2</v>
      </c>
      <c r="I26" s="511">
        <v>2.1072995706407152E-2</v>
      </c>
      <c r="J26" s="511">
        <v>1.8928159413986533E-2</v>
      </c>
      <c r="K26" s="569"/>
      <c r="L26" s="569"/>
      <c r="M26" s="569"/>
      <c r="N26" s="569"/>
      <c r="U26" s="684"/>
    </row>
    <row r="27" spans="1:26" x14ac:dyDescent="0.3">
      <c r="A27" s="1170" t="s">
        <v>356</v>
      </c>
      <c r="B27" s="511">
        <v>1.0466510023077072E-2</v>
      </c>
      <c r="C27" s="511">
        <v>1.1807686022620764E-2</v>
      </c>
      <c r="D27" s="511">
        <v>1.3431194477006763E-2</v>
      </c>
      <c r="E27" s="1169"/>
      <c r="F27" s="511">
        <v>1.5226972985025729E-2</v>
      </c>
      <c r="G27" s="511">
        <v>1.5492094843715432E-2</v>
      </c>
      <c r="H27" s="511">
        <v>1.4385466805405242E-2</v>
      </c>
      <c r="I27" s="511">
        <v>1.4241750704417726E-2</v>
      </c>
      <c r="J27" s="511">
        <v>2.1100769230536894E-2</v>
      </c>
      <c r="K27" s="569"/>
      <c r="L27" s="569"/>
      <c r="M27" s="569"/>
      <c r="N27" s="569"/>
      <c r="U27" s="684"/>
    </row>
    <row r="28" spans="1:26" x14ac:dyDescent="0.3">
      <c r="A28" s="1170" t="s">
        <v>355</v>
      </c>
      <c r="B28" s="511">
        <v>6.0886913853923919E-2</v>
      </c>
      <c r="C28" s="511">
        <v>4.6779381440457291E-2</v>
      </c>
      <c r="D28" s="511">
        <v>6.2194877774909806E-2</v>
      </c>
      <c r="E28" s="1169"/>
      <c r="F28" s="511">
        <v>6.7259316965379151E-2</v>
      </c>
      <c r="G28" s="511">
        <v>7.291868279769656E-2</v>
      </c>
      <c r="H28" s="511">
        <v>6.6905663869559817E-2</v>
      </c>
      <c r="I28" s="511">
        <v>5.9884218332582534E-2</v>
      </c>
      <c r="J28" s="511">
        <v>6.2969205280660703E-2</v>
      </c>
      <c r="K28" s="569"/>
      <c r="L28" s="569"/>
      <c r="M28" s="569"/>
      <c r="N28" s="569"/>
      <c r="U28" s="684"/>
    </row>
    <row r="29" spans="1:26" x14ac:dyDescent="0.3">
      <c r="A29" s="1170" t="s">
        <v>354</v>
      </c>
      <c r="B29" s="511">
        <v>4.8666055484236342E-3</v>
      </c>
      <c r="C29" s="511">
        <v>2.9831764637709922E-3</v>
      </c>
      <c r="D29" s="511">
        <v>3.9105489927178834E-3</v>
      </c>
      <c r="E29" s="1169"/>
      <c r="F29" s="511">
        <v>7.2148755833348534E-3</v>
      </c>
      <c r="G29" s="511">
        <v>1.1424701343291871E-2</v>
      </c>
      <c r="H29" s="511">
        <v>1.0813907314524581E-2</v>
      </c>
      <c r="I29" s="511">
        <v>1.859399406613595E-2</v>
      </c>
      <c r="J29" s="511">
        <v>1.5819955974324253E-2</v>
      </c>
      <c r="K29" s="569"/>
      <c r="L29" s="569"/>
      <c r="M29" s="569"/>
      <c r="N29" s="569"/>
      <c r="U29" s="684"/>
    </row>
    <row r="30" spans="1:26" x14ac:dyDescent="0.3">
      <c r="A30" s="1170" t="s">
        <v>353</v>
      </c>
      <c r="B30" s="511">
        <v>0.10391239744899303</v>
      </c>
      <c r="C30" s="511">
        <v>9.6124695095447882E-2</v>
      </c>
      <c r="D30" s="511">
        <v>9.9488896433684929E-2</v>
      </c>
      <c r="E30" s="1169"/>
      <c r="F30" s="511">
        <v>7.7281506675640002E-2</v>
      </c>
      <c r="G30" s="511">
        <v>7.9649831409215999E-2</v>
      </c>
      <c r="H30" s="511">
        <v>8.9153522165504318E-2</v>
      </c>
      <c r="I30" s="511">
        <v>9.4521444107068656E-2</v>
      </c>
      <c r="J30" s="511">
        <v>9.4076736269565531E-2</v>
      </c>
      <c r="K30" s="569"/>
      <c r="L30" s="569"/>
      <c r="M30" s="569"/>
      <c r="N30" s="569"/>
      <c r="U30" s="684"/>
    </row>
    <row r="31" spans="1:26" x14ac:dyDescent="0.3">
      <c r="A31" s="1170" t="s">
        <v>352</v>
      </c>
      <c r="B31" s="511">
        <v>6.4159465228914733E-2</v>
      </c>
      <c r="C31" s="511">
        <v>6.8989429755623707E-2</v>
      </c>
      <c r="D31" s="511">
        <v>6.7945170795804311E-2</v>
      </c>
      <c r="E31" s="1169"/>
      <c r="F31" s="511">
        <v>9.4340929928727474E-2</v>
      </c>
      <c r="G31" s="511">
        <v>8.3343685089684774E-2</v>
      </c>
      <c r="H31" s="511">
        <v>8.8684099184889675E-2</v>
      </c>
      <c r="I31" s="511">
        <v>7.3044621396344128E-2</v>
      </c>
      <c r="J31" s="511">
        <v>7.8392302717005577E-2</v>
      </c>
      <c r="K31" s="569"/>
      <c r="L31" s="569"/>
      <c r="M31" s="569"/>
      <c r="N31" s="569"/>
      <c r="U31" s="684"/>
    </row>
    <row r="32" spans="1:26" x14ac:dyDescent="0.3">
      <c r="A32" s="1170" t="s">
        <v>351</v>
      </c>
      <c r="B32" s="511">
        <v>2.1995185442292578E-2</v>
      </c>
      <c r="C32" s="511">
        <v>2.0628802048533366E-2</v>
      </c>
      <c r="D32" s="511">
        <v>2.4120461462405589E-2</v>
      </c>
      <c r="E32" s="1169"/>
      <c r="F32" s="511">
        <v>2.7282393173274896E-2</v>
      </c>
      <c r="G32" s="511">
        <v>2.8636707467624367E-2</v>
      </c>
      <c r="H32" s="511">
        <v>3.0239573624302626E-2</v>
      </c>
      <c r="I32" s="511">
        <v>2.9289766727333421E-2</v>
      </c>
      <c r="J32" s="511">
        <v>3.5176356085913608E-2</v>
      </c>
      <c r="K32" s="569"/>
      <c r="L32" s="569"/>
      <c r="M32" s="569"/>
      <c r="N32" s="569"/>
      <c r="U32" s="684"/>
    </row>
    <row r="33" spans="1:21" x14ac:dyDescent="0.3">
      <c r="A33" s="1170" t="s">
        <v>350</v>
      </c>
      <c r="B33" s="511">
        <v>3.1716237561602939E-2</v>
      </c>
      <c r="C33" s="511">
        <v>3.0528747894896825E-2</v>
      </c>
      <c r="D33" s="511">
        <v>3.4735758909795897E-2</v>
      </c>
      <c r="E33" s="1169"/>
      <c r="F33" s="511">
        <v>4.0983815417961991E-2</v>
      </c>
      <c r="G33" s="511">
        <v>2.8852256061974977E-2</v>
      </c>
      <c r="H33" s="511">
        <v>2.7007759762338785E-2</v>
      </c>
      <c r="I33" s="511">
        <v>2.7789274251599289E-2</v>
      </c>
      <c r="J33" s="511">
        <v>2.6886180350596828E-2</v>
      </c>
      <c r="K33" s="569"/>
      <c r="L33" s="569"/>
      <c r="M33" s="569"/>
      <c r="N33" s="569"/>
      <c r="U33" s="684"/>
    </row>
    <row r="34" spans="1:21" x14ac:dyDescent="0.3">
      <c r="A34" s="1170" t="s">
        <v>349</v>
      </c>
      <c r="B34" s="511">
        <v>4.7876374530467163E-2</v>
      </c>
      <c r="C34" s="511">
        <v>3.6730307144107792E-2</v>
      </c>
      <c r="D34" s="511">
        <v>3.8080156694750296E-2</v>
      </c>
      <c r="E34" s="1169"/>
      <c r="F34" s="511">
        <v>2.1882630507361337E-2</v>
      </c>
      <c r="G34" s="511">
        <v>2.1161073632160163E-2</v>
      </c>
      <c r="H34" s="511">
        <v>2.3822769193630536E-2</v>
      </c>
      <c r="I34" s="511">
        <v>3.4120802268999897E-2</v>
      </c>
      <c r="J34" s="511">
        <v>3.9475539439420108E-2</v>
      </c>
      <c r="K34" s="569"/>
      <c r="L34" s="569"/>
      <c r="M34" s="569"/>
      <c r="N34" s="569"/>
      <c r="U34" s="684"/>
    </row>
    <row r="35" spans="1:21" x14ac:dyDescent="0.3">
      <c r="A35" s="1170" t="s">
        <v>348</v>
      </c>
      <c r="B35" s="511">
        <v>2.3241518876915796E-2</v>
      </c>
      <c r="C35" s="511">
        <v>2.385940384024075E-2</v>
      </c>
      <c r="D35" s="511">
        <v>2.7597352499907864E-2</v>
      </c>
      <c r="E35" s="1169"/>
      <c r="F35" s="511">
        <v>3.1916116214854948E-2</v>
      </c>
      <c r="G35" s="511">
        <v>3.2642946457225132E-2</v>
      </c>
      <c r="H35" s="511">
        <v>3.167399468745196E-2</v>
      </c>
      <c r="I35" s="511">
        <v>2.0371767044166805E-2</v>
      </c>
      <c r="J35" s="511">
        <v>1.5858556974727447E-2</v>
      </c>
      <c r="K35" s="569"/>
      <c r="L35" s="569"/>
      <c r="M35" s="569"/>
      <c r="N35" s="569"/>
    </row>
    <row r="36" spans="1:21" x14ac:dyDescent="0.3">
      <c r="A36" s="1170" t="s">
        <v>3</v>
      </c>
      <c r="B36" s="511">
        <v>6.1825421419243465E-2</v>
      </c>
      <c r="C36" s="511">
        <v>5.7584869064841546E-2</v>
      </c>
      <c r="D36" s="511">
        <v>6.6685644695299431E-2</v>
      </c>
      <c r="E36" s="1169"/>
      <c r="F36" s="511">
        <v>6.2157525821850697E-2</v>
      </c>
      <c r="G36" s="511">
        <v>5.7501588216474428E-2</v>
      </c>
      <c r="H36" s="511">
        <v>6.3824424395951776E-2</v>
      </c>
      <c r="I36" s="511">
        <v>5.629193165687902E-2</v>
      </c>
      <c r="J36" s="511">
        <v>4.5618131804428912E-2</v>
      </c>
      <c r="K36" s="569"/>
      <c r="L36" s="569"/>
      <c r="M36" s="569"/>
      <c r="N36" s="569"/>
    </row>
    <row r="37" spans="1:21" x14ac:dyDescent="0.3">
      <c r="A37" s="570"/>
      <c r="B37" s="570"/>
      <c r="C37" s="575"/>
      <c r="D37" s="575"/>
      <c r="E37" s="570"/>
      <c r="F37" s="575"/>
      <c r="G37" s="575"/>
      <c r="H37" s="575"/>
      <c r="I37" s="575"/>
      <c r="J37" s="576"/>
      <c r="K37" s="569"/>
      <c r="L37" s="569"/>
      <c r="M37" s="569"/>
      <c r="N37" s="569"/>
    </row>
    <row r="38" spans="1:21" x14ac:dyDescent="0.3">
      <c r="A38" s="575"/>
      <c r="B38" s="575"/>
      <c r="C38" s="575"/>
      <c r="D38" s="575"/>
      <c r="E38" s="570"/>
      <c r="F38" s="570"/>
      <c r="G38" s="570"/>
      <c r="H38" s="570"/>
      <c r="I38" s="570"/>
      <c r="J38" s="569"/>
      <c r="K38" s="569"/>
      <c r="L38" s="569"/>
      <c r="M38" s="569"/>
      <c r="N38" s="569"/>
    </row>
    <row r="39" spans="1:21" x14ac:dyDescent="0.3">
      <c r="A39" s="1168"/>
      <c r="B39" s="570"/>
      <c r="C39" s="570"/>
      <c r="D39" s="570"/>
      <c r="E39" s="570"/>
      <c r="F39" s="570"/>
      <c r="G39" s="570"/>
      <c r="H39" s="570"/>
      <c r="I39" s="570"/>
      <c r="J39" s="569"/>
      <c r="K39" s="569"/>
      <c r="L39" s="569"/>
      <c r="M39" s="569"/>
      <c r="N39" s="569"/>
    </row>
    <row r="40" spans="1:21" x14ac:dyDescent="0.3">
      <c r="A40" s="1168"/>
      <c r="B40" s="570"/>
      <c r="C40" s="570"/>
      <c r="D40" s="570"/>
      <c r="E40" s="570"/>
      <c r="F40" s="570"/>
      <c r="G40" s="570"/>
      <c r="H40" s="570"/>
      <c r="I40" s="570"/>
      <c r="J40" s="569"/>
      <c r="K40" s="569"/>
      <c r="L40" s="569"/>
      <c r="M40" s="569"/>
      <c r="N40" s="569"/>
    </row>
    <row r="41" spans="1:21" x14ac:dyDescent="0.3">
      <c r="A41" s="573"/>
      <c r="B41" s="570"/>
      <c r="C41" s="570"/>
      <c r="D41" s="570"/>
      <c r="E41" s="570"/>
      <c r="F41" s="570"/>
      <c r="G41" s="570"/>
      <c r="H41" s="570"/>
      <c r="I41" s="570"/>
      <c r="J41" s="569"/>
      <c r="K41" s="569"/>
      <c r="L41" s="569"/>
      <c r="M41" s="569"/>
      <c r="N41" s="569"/>
    </row>
    <row r="42" spans="1:21" x14ac:dyDescent="0.3">
      <c r="A42" s="573"/>
      <c r="B42" s="570"/>
      <c r="C42" s="570"/>
      <c r="D42" s="570"/>
      <c r="E42" s="570"/>
      <c r="F42" s="570"/>
      <c r="G42" s="570"/>
      <c r="H42" s="570"/>
      <c r="I42" s="570"/>
      <c r="J42" s="569"/>
      <c r="K42" s="569"/>
      <c r="L42" s="569"/>
      <c r="M42" s="569"/>
      <c r="N42" s="569"/>
    </row>
    <row r="43" spans="1:21" x14ac:dyDescent="0.3">
      <c r="A43" s="573"/>
      <c r="B43" s="570"/>
      <c r="C43" s="570"/>
      <c r="D43" s="570"/>
      <c r="E43" s="570"/>
      <c r="F43" s="570"/>
      <c r="G43" s="570"/>
      <c r="H43" s="570"/>
      <c r="I43" s="570"/>
      <c r="J43" s="569"/>
      <c r="K43" s="569"/>
      <c r="L43" s="569"/>
      <c r="M43" s="569"/>
      <c r="N43" s="569"/>
    </row>
    <row r="44" spans="1:21" x14ac:dyDescent="0.3">
      <c r="A44" s="573"/>
      <c r="B44" s="570"/>
      <c r="C44" s="570"/>
      <c r="D44" s="570"/>
      <c r="E44" s="570"/>
      <c r="F44" s="570"/>
      <c r="G44" s="570"/>
      <c r="H44" s="570"/>
      <c r="I44" s="570"/>
      <c r="J44" s="569"/>
      <c r="K44" s="569"/>
      <c r="L44" s="569"/>
      <c r="M44" s="569"/>
      <c r="N44" s="569"/>
    </row>
    <row r="45" spans="1:21" x14ac:dyDescent="0.3">
      <c r="A45" s="573"/>
      <c r="B45" s="570"/>
      <c r="C45" s="570"/>
      <c r="D45" s="570"/>
      <c r="E45" s="570"/>
      <c r="F45" s="570"/>
      <c r="G45" s="570"/>
      <c r="H45" s="570"/>
      <c r="I45" s="570"/>
      <c r="J45" s="569"/>
      <c r="K45" s="569"/>
      <c r="L45" s="569"/>
      <c r="M45" s="569"/>
      <c r="N45" s="569"/>
    </row>
    <row r="46" spans="1:21" x14ac:dyDescent="0.3">
      <c r="A46" s="573"/>
      <c r="B46" s="570"/>
      <c r="C46" s="570"/>
      <c r="D46" s="570"/>
      <c r="E46" s="570"/>
      <c r="F46" s="570"/>
      <c r="G46" s="570"/>
      <c r="H46" s="570"/>
      <c r="I46" s="570"/>
      <c r="J46" s="569"/>
      <c r="K46" s="569"/>
      <c r="L46" s="569"/>
      <c r="M46" s="569"/>
      <c r="N46" s="569"/>
    </row>
    <row r="47" spans="1:21" x14ac:dyDescent="0.3">
      <c r="A47" s="573"/>
      <c r="B47" s="570"/>
      <c r="C47" s="570"/>
      <c r="D47" s="570"/>
      <c r="E47" s="570"/>
      <c r="F47" s="570"/>
      <c r="G47" s="570"/>
      <c r="H47" s="570"/>
      <c r="I47" s="570"/>
      <c r="J47" s="569"/>
      <c r="K47" s="569"/>
      <c r="L47" s="569"/>
      <c r="M47" s="569"/>
      <c r="N47" s="569"/>
    </row>
    <row r="48" spans="1:21" x14ac:dyDescent="0.3">
      <c r="A48" s="573"/>
      <c r="B48" s="570"/>
      <c r="C48" s="570"/>
      <c r="D48" s="570"/>
      <c r="E48" s="570"/>
      <c r="F48" s="558"/>
      <c r="G48" s="558"/>
      <c r="H48" s="558"/>
      <c r="I48" s="558"/>
      <c r="J48" s="574"/>
      <c r="K48" s="574"/>
      <c r="L48" s="569"/>
      <c r="M48" s="569"/>
      <c r="N48" s="569"/>
    </row>
    <row r="49" spans="1:16" x14ac:dyDescent="0.3">
      <c r="A49" s="573"/>
      <c r="B49" s="570"/>
      <c r="C49" s="570"/>
      <c r="D49" s="570"/>
      <c r="E49" s="570"/>
      <c r="F49" s="558"/>
      <c r="G49" s="558"/>
      <c r="H49" s="558"/>
      <c r="I49" s="558"/>
      <c r="J49" s="574"/>
      <c r="K49" s="574"/>
      <c r="L49" s="569"/>
      <c r="M49" s="569"/>
      <c r="N49" s="569"/>
    </row>
    <row r="50" spans="1:16" x14ac:dyDescent="0.3">
      <c r="A50" s="573"/>
      <c r="B50" s="570"/>
      <c r="C50" s="570"/>
      <c r="D50" s="570"/>
      <c r="E50" s="570"/>
      <c r="F50" s="570"/>
      <c r="G50" s="570"/>
      <c r="H50" s="570"/>
      <c r="I50" s="570"/>
      <c r="J50" s="569"/>
      <c r="K50" s="569"/>
      <c r="L50" s="569"/>
      <c r="M50" s="569"/>
      <c r="N50" s="569"/>
    </row>
    <row r="51" spans="1:16" x14ac:dyDescent="0.3">
      <c r="A51" s="573"/>
      <c r="B51" s="570"/>
      <c r="C51" s="570"/>
      <c r="D51" s="570"/>
      <c r="E51" s="570"/>
      <c r="F51" s="570"/>
      <c r="G51" s="570"/>
      <c r="H51" s="570"/>
      <c r="I51" s="570"/>
      <c r="J51" s="569"/>
      <c r="K51" s="569"/>
      <c r="L51" s="569"/>
      <c r="M51" s="569"/>
      <c r="N51" s="569"/>
    </row>
    <row r="52" spans="1:16" x14ac:dyDescent="0.3">
      <c r="A52" s="573"/>
      <c r="B52" s="570"/>
      <c r="C52" s="570"/>
      <c r="D52" s="570"/>
      <c r="E52" s="570"/>
      <c r="F52" s="570"/>
      <c r="G52" s="570"/>
      <c r="H52" s="570"/>
      <c r="I52" s="570"/>
      <c r="J52" s="569"/>
      <c r="K52" s="569"/>
      <c r="L52" s="569"/>
      <c r="M52" s="569"/>
      <c r="N52" s="569"/>
    </row>
    <row r="53" spans="1:16" x14ac:dyDescent="0.3">
      <c r="A53" s="573"/>
      <c r="B53" s="570"/>
      <c r="C53" s="570"/>
      <c r="D53" s="570"/>
      <c r="E53" s="570"/>
      <c r="F53" s="570"/>
      <c r="G53" s="570"/>
      <c r="H53" s="570"/>
      <c r="I53" s="570"/>
      <c r="J53" s="569"/>
      <c r="K53" s="569"/>
    </row>
    <row r="54" spans="1:16" x14ac:dyDescent="0.3">
      <c r="A54" s="573"/>
      <c r="B54" s="570"/>
      <c r="C54" s="570"/>
      <c r="D54" s="570"/>
      <c r="E54" s="570"/>
      <c r="F54" s="570"/>
      <c r="G54" s="570"/>
      <c r="H54" s="570"/>
      <c r="I54" s="570"/>
      <c r="J54" s="569"/>
      <c r="K54" s="569"/>
    </row>
    <row r="55" spans="1:16" x14ac:dyDescent="0.3">
      <c r="A55" s="573"/>
      <c r="B55" s="570"/>
      <c r="C55" s="570"/>
      <c r="D55" s="570"/>
      <c r="E55" s="570"/>
      <c r="F55" s="570"/>
      <c r="G55" s="570"/>
      <c r="H55" s="570"/>
      <c r="I55" s="570"/>
      <c r="J55" s="569"/>
      <c r="K55" s="569"/>
    </row>
    <row r="56" spans="1:16" x14ac:dyDescent="0.3">
      <c r="A56" s="573"/>
      <c r="B56" s="570"/>
      <c r="C56" s="570"/>
      <c r="D56" s="570"/>
      <c r="E56" s="570"/>
      <c r="F56" s="570"/>
      <c r="G56" s="570"/>
      <c r="H56" s="570"/>
      <c r="I56" s="570"/>
      <c r="J56" s="569"/>
      <c r="K56" s="569"/>
    </row>
    <row r="57" spans="1:16" x14ac:dyDescent="0.3">
      <c r="A57" s="573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1"/>
      <c r="M57" s="571"/>
      <c r="N57" s="571"/>
      <c r="O57" s="571"/>
      <c r="P57" s="571"/>
    </row>
    <row r="58" spans="1:16" x14ac:dyDescent="0.3">
      <c r="A58" s="573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1"/>
      <c r="M58" s="571"/>
      <c r="N58" s="571"/>
      <c r="O58" s="571"/>
      <c r="P58" s="571"/>
    </row>
    <row r="59" spans="1:16" x14ac:dyDescent="0.3">
      <c r="A59" s="573"/>
      <c r="B59" s="572"/>
      <c r="C59" s="572"/>
      <c r="D59" s="572"/>
      <c r="E59" s="572"/>
      <c r="F59" s="572"/>
      <c r="G59" s="572"/>
      <c r="H59" s="572"/>
      <c r="I59" s="572"/>
      <c r="J59" s="572"/>
      <c r="K59" s="572"/>
      <c r="L59" s="571"/>
      <c r="M59" s="571"/>
      <c r="N59" s="571"/>
      <c r="O59" s="571"/>
      <c r="P59" s="571"/>
    </row>
    <row r="60" spans="1:16" x14ac:dyDescent="0.3">
      <c r="A60" s="573"/>
      <c r="B60" s="572"/>
      <c r="C60" s="572"/>
      <c r="D60" s="572"/>
      <c r="E60" s="572"/>
      <c r="F60" s="572"/>
      <c r="G60" s="572"/>
      <c r="H60" s="572"/>
      <c r="I60" s="572"/>
      <c r="J60" s="572"/>
      <c r="K60" s="572"/>
      <c r="L60" s="571"/>
      <c r="M60" s="571"/>
      <c r="N60" s="571"/>
      <c r="O60" s="571"/>
      <c r="P60" s="571"/>
    </row>
    <row r="61" spans="1:16" x14ac:dyDescent="0.3">
      <c r="A61" s="573"/>
      <c r="B61" s="572"/>
      <c r="C61" s="572"/>
      <c r="D61" s="572"/>
      <c r="E61" s="572"/>
      <c r="F61" s="572"/>
      <c r="G61" s="572"/>
      <c r="H61" s="572"/>
      <c r="I61" s="572"/>
      <c r="J61" s="572"/>
      <c r="K61" s="572"/>
      <c r="L61" s="571"/>
      <c r="M61" s="571"/>
      <c r="N61" s="571"/>
      <c r="O61" s="571"/>
      <c r="P61" s="571"/>
    </row>
    <row r="62" spans="1:16" x14ac:dyDescent="0.3">
      <c r="A62" s="573"/>
      <c r="B62" s="572"/>
      <c r="C62" s="572"/>
      <c r="D62" s="572"/>
      <c r="E62" s="572"/>
      <c r="F62" s="572"/>
      <c r="G62" s="572"/>
      <c r="H62" s="572"/>
      <c r="I62" s="572"/>
      <c r="J62" s="572"/>
      <c r="K62" s="572"/>
      <c r="L62" s="571"/>
      <c r="M62" s="571"/>
      <c r="N62" s="571"/>
      <c r="O62" s="571"/>
      <c r="P62" s="571"/>
    </row>
    <row r="63" spans="1:16" x14ac:dyDescent="0.3">
      <c r="A63" s="573"/>
      <c r="B63" s="572"/>
      <c r="C63" s="572"/>
      <c r="D63" s="572"/>
      <c r="E63" s="572"/>
      <c r="F63" s="572"/>
      <c r="G63" s="572"/>
      <c r="H63" s="572"/>
      <c r="I63" s="572"/>
      <c r="J63" s="572"/>
      <c r="K63" s="572"/>
      <c r="L63" s="571"/>
      <c r="M63" s="571"/>
      <c r="N63" s="571"/>
      <c r="O63" s="571"/>
      <c r="P63" s="571"/>
    </row>
    <row r="64" spans="1:16" x14ac:dyDescent="0.3">
      <c r="A64" s="573"/>
      <c r="B64" s="572"/>
      <c r="C64" s="572"/>
      <c r="D64" s="572"/>
      <c r="E64" s="572"/>
      <c r="F64" s="572"/>
      <c r="G64" s="572"/>
      <c r="H64" s="572"/>
      <c r="I64" s="572"/>
      <c r="J64" s="572"/>
      <c r="K64" s="572"/>
      <c r="L64" s="571"/>
      <c r="M64" s="571"/>
      <c r="N64" s="571"/>
      <c r="O64" s="571"/>
      <c r="P64" s="571"/>
    </row>
    <row r="65" spans="1:16" x14ac:dyDescent="0.3">
      <c r="A65" s="673"/>
      <c r="B65" s="572"/>
      <c r="C65" s="572"/>
      <c r="D65" s="572"/>
      <c r="E65" s="572"/>
      <c r="F65" s="572"/>
      <c r="G65" s="572"/>
      <c r="H65" s="572"/>
      <c r="I65" s="572"/>
      <c r="J65" s="572"/>
      <c r="K65" s="572"/>
      <c r="L65" s="571"/>
      <c r="M65" s="571"/>
      <c r="N65" s="571"/>
      <c r="O65" s="571"/>
      <c r="P65" s="571"/>
    </row>
    <row r="66" spans="1:16" x14ac:dyDescent="0.3">
      <c r="A66" s="570"/>
      <c r="B66" s="572"/>
      <c r="C66" s="572"/>
      <c r="D66" s="572"/>
      <c r="E66" s="572"/>
      <c r="F66" s="572"/>
      <c r="G66" s="572"/>
      <c r="H66" s="572"/>
      <c r="I66" s="572"/>
      <c r="J66" s="572"/>
      <c r="K66" s="572"/>
      <c r="L66" s="571"/>
      <c r="M66" s="571"/>
      <c r="N66" s="571"/>
      <c r="O66" s="571"/>
      <c r="P66" s="571"/>
    </row>
    <row r="67" spans="1:16" x14ac:dyDescent="0.3">
      <c r="A67" s="570"/>
      <c r="B67" s="572"/>
      <c r="C67" s="572"/>
      <c r="D67" s="572"/>
      <c r="E67" s="572"/>
      <c r="F67" s="572"/>
      <c r="G67" s="572"/>
      <c r="H67" s="572"/>
      <c r="I67" s="572"/>
      <c r="J67" s="572"/>
      <c r="K67" s="572"/>
      <c r="L67" s="571"/>
      <c r="M67" s="571"/>
      <c r="N67" s="571"/>
      <c r="O67" s="571"/>
      <c r="P67" s="571"/>
    </row>
    <row r="68" spans="1:16" x14ac:dyDescent="0.3">
      <c r="A68" s="570"/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1"/>
      <c r="M68" s="571"/>
      <c r="N68" s="571"/>
      <c r="O68" s="571"/>
      <c r="P68" s="571"/>
    </row>
    <row r="69" spans="1:16" x14ac:dyDescent="0.3">
      <c r="A69" s="570"/>
      <c r="B69" s="572"/>
      <c r="C69" s="572"/>
      <c r="D69" s="572"/>
      <c r="E69" s="572"/>
      <c r="F69" s="572"/>
      <c r="G69" s="572"/>
      <c r="H69" s="572"/>
      <c r="I69" s="572"/>
      <c r="J69" s="572"/>
      <c r="K69" s="572"/>
      <c r="L69" s="571"/>
      <c r="M69" s="571"/>
      <c r="N69" s="571"/>
      <c r="O69" s="571"/>
      <c r="P69" s="571"/>
    </row>
    <row r="70" spans="1:16" x14ac:dyDescent="0.3">
      <c r="A70" s="1167"/>
      <c r="B70" s="572"/>
      <c r="C70" s="572"/>
      <c r="D70" s="572"/>
      <c r="E70" s="572"/>
      <c r="F70" s="572"/>
      <c r="G70" s="572"/>
      <c r="H70" s="572"/>
      <c r="I70" s="572"/>
      <c r="J70" s="572"/>
      <c r="K70" s="572"/>
      <c r="L70" s="571"/>
      <c r="M70" s="571"/>
      <c r="N70" s="571"/>
      <c r="O70" s="571"/>
      <c r="P70" s="571"/>
    </row>
    <row r="71" spans="1:16" x14ac:dyDescent="0.3">
      <c r="A71" s="570"/>
      <c r="B71" s="572"/>
      <c r="C71" s="572"/>
      <c r="D71" s="572"/>
      <c r="E71" s="572"/>
      <c r="F71" s="572"/>
      <c r="G71" s="572"/>
      <c r="H71" s="572"/>
      <c r="I71" s="572"/>
      <c r="J71" s="572"/>
      <c r="K71" s="572"/>
      <c r="L71" s="571"/>
      <c r="M71" s="571"/>
      <c r="N71" s="571"/>
      <c r="O71" s="571"/>
      <c r="P71" s="571"/>
    </row>
    <row r="72" spans="1:16" x14ac:dyDescent="0.3">
      <c r="A72" s="570"/>
      <c r="B72" s="570"/>
      <c r="C72" s="570"/>
      <c r="D72" s="570"/>
      <c r="E72" s="570"/>
      <c r="F72" s="570"/>
      <c r="G72" s="570"/>
      <c r="H72" s="570"/>
      <c r="I72" s="570"/>
      <c r="J72" s="569"/>
      <c r="K72" s="569"/>
    </row>
    <row r="73" spans="1:16" x14ac:dyDescent="0.3">
      <c r="A73" s="570"/>
      <c r="B73" s="570"/>
      <c r="C73" s="570"/>
      <c r="D73" s="570"/>
      <c r="E73" s="570"/>
      <c r="F73" s="570"/>
      <c r="G73" s="570"/>
      <c r="H73" s="570"/>
      <c r="I73" s="570"/>
      <c r="J73" s="569"/>
      <c r="K73" s="569"/>
    </row>
    <row r="74" spans="1:16" x14ac:dyDescent="0.3">
      <c r="A74" s="570"/>
      <c r="B74" s="570"/>
      <c r="C74" s="570"/>
      <c r="D74" s="570"/>
      <c r="E74" s="570"/>
      <c r="F74" s="570"/>
      <c r="G74" s="570"/>
      <c r="H74" s="570"/>
      <c r="I74" s="570"/>
      <c r="J74" s="569"/>
      <c r="K74" s="569"/>
    </row>
    <row r="75" spans="1:16" x14ac:dyDescent="0.3">
      <c r="A75" s="570"/>
      <c r="B75" s="570"/>
      <c r="C75" s="570"/>
      <c r="D75" s="570"/>
      <c r="E75" s="570"/>
      <c r="F75" s="570"/>
      <c r="G75" s="570"/>
      <c r="H75" s="570"/>
      <c r="I75" s="570"/>
      <c r="J75" s="569"/>
      <c r="K75" s="569"/>
    </row>
    <row r="77" spans="1:16" x14ac:dyDescent="0.3">
      <c r="A77" s="563"/>
    </row>
    <row r="78" spans="1:16" x14ac:dyDescent="0.3">
      <c r="A78" s="563"/>
    </row>
    <row r="79" spans="1:16" x14ac:dyDescent="0.3">
      <c r="A79" s="563"/>
    </row>
    <row r="80" spans="1:16" x14ac:dyDescent="0.3">
      <c r="A80" s="563"/>
    </row>
    <row r="81" spans="1:1" x14ac:dyDescent="0.3">
      <c r="A81" s="563"/>
    </row>
    <row r="82" spans="1:1" x14ac:dyDescent="0.3">
      <c r="A82" s="563"/>
    </row>
    <row r="83" spans="1:1" x14ac:dyDescent="0.3">
      <c r="A83" s="563"/>
    </row>
    <row r="84" spans="1:1" x14ac:dyDescent="0.3">
      <c r="A84" s="563"/>
    </row>
    <row r="85" spans="1:1" x14ac:dyDescent="0.3">
      <c r="A85" s="563"/>
    </row>
    <row r="86" spans="1:1" x14ac:dyDescent="0.3">
      <c r="A86" s="563"/>
    </row>
    <row r="87" spans="1:1" x14ac:dyDescent="0.3">
      <c r="A87" s="563"/>
    </row>
    <row r="88" spans="1:1" x14ac:dyDescent="0.3">
      <c r="A88" s="563"/>
    </row>
    <row r="89" spans="1:1" x14ac:dyDescent="0.3">
      <c r="A89" s="563"/>
    </row>
    <row r="90" spans="1:1" x14ac:dyDescent="0.3">
      <c r="A90" s="563"/>
    </row>
    <row r="91" spans="1:1" x14ac:dyDescent="0.3">
      <c r="A91" s="563"/>
    </row>
    <row r="92" spans="1:1" x14ac:dyDescent="0.3">
      <c r="A92" s="563"/>
    </row>
    <row r="93" spans="1:1" x14ac:dyDescent="0.3">
      <c r="A93" s="563"/>
    </row>
    <row r="94" spans="1:1" x14ac:dyDescent="0.3">
      <c r="A94" s="563"/>
    </row>
    <row r="95" spans="1:1" x14ac:dyDescent="0.3">
      <c r="A95" s="563"/>
    </row>
    <row r="96" spans="1:1" x14ac:dyDescent="0.3">
      <c r="A96" s="563"/>
    </row>
    <row r="97" spans="1:1" x14ac:dyDescent="0.3">
      <c r="A97" s="563"/>
    </row>
    <row r="98" spans="1:1" x14ac:dyDescent="0.3">
      <c r="A98" s="563"/>
    </row>
    <row r="99" spans="1:1" x14ac:dyDescent="0.3">
      <c r="A99" s="563"/>
    </row>
    <row r="100" spans="1:1" x14ac:dyDescent="0.3">
      <c r="A100" s="563"/>
    </row>
    <row r="101" spans="1:1" x14ac:dyDescent="0.3">
      <c r="A101" s="563"/>
    </row>
    <row r="102" spans="1:1" x14ac:dyDescent="0.3">
      <c r="A102" s="563"/>
    </row>
    <row r="103" spans="1:1" x14ac:dyDescent="0.3">
      <c r="A103" s="563"/>
    </row>
    <row r="104" spans="1:1" x14ac:dyDescent="0.3">
      <c r="A104" s="563"/>
    </row>
    <row r="105" spans="1:1" x14ac:dyDescent="0.3">
      <c r="A105" s="563"/>
    </row>
    <row r="106" spans="1:1" x14ac:dyDescent="0.3">
      <c r="A106" s="563"/>
    </row>
    <row r="107" spans="1:1" x14ac:dyDescent="0.3">
      <c r="A107" s="563"/>
    </row>
    <row r="108" spans="1:1" x14ac:dyDescent="0.3">
      <c r="A108" s="563"/>
    </row>
  </sheetData>
  <pageMargins left="0.7" right="0.7" top="0.75" bottom="0.75" header="0.3" footer="0.3"/>
  <pageSetup paperSize="9" scale="74" fitToWidth="0" fitToHeight="0" orientation="portrait" r:id="rId1"/>
  <customProperties>
    <customPr name="_pios_id" r:id="rId2"/>
  </customPropertie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83727-4BC8-40BE-8DDB-0EBAC10A65B9}">
  <sheetPr codeName="Sheet36"/>
  <dimension ref="A1:AG130"/>
  <sheetViews>
    <sheetView view="pageLayout" topLeftCell="A122" zoomScaleNormal="100" zoomScaleSheetLayoutView="85" workbookViewId="0">
      <selection activeCell="B68" sqref="B68"/>
    </sheetView>
  </sheetViews>
  <sheetFormatPr defaultRowHeight="14.4" x14ac:dyDescent="0.3"/>
  <cols>
    <col min="1" max="1" width="36.5546875" style="559" customWidth="1"/>
    <col min="2" max="2" width="13.33203125" style="559" customWidth="1"/>
    <col min="3" max="3" width="2.33203125" style="559" customWidth="1"/>
    <col min="4" max="4" width="9.44140625" style="559" customWidth="1"/>
    <col min="5" max="5" width="2.33203125" style="559" customWidth="1"/>
    <col min="6" max="11" width="8" style="559" customWidth="1"/>
    <col min="12" max="12" width="13.5546875" style="1190" customWidth="1"/>
    <col min="13" max="13" width="4.6640625" style="1190" customWidth="1"/>
    <col min="15" max="15" width="8.88671875" style="1083"/>
  </cols>
  <sheetData>
    <row r="1" spans="1:13" x14ac:dyDescent="0.3">
      <c r="A1" s="587" t="s">
        <v>1356</v>
      </c>
      <c r="B1" s="587"/>
      <c r="C1" s="587"/>
      <c r="D1" s="587"/>
      <c r="E1" s="587"/>
    </row>
    <row r="2" spans="1:13" x14ac:dyDescent="0.3">
      <c r="A2" s="1200"/>
      <c r="B2" s="587"/>
      <c r="C2" s="587"/>
      <c r="D2" s="587"/>
      <c r="E2" s="587"/>
    </row>
    <row r="3" spans="1:13" ht="13.2" customHeight="1" x14ac:dyDescent="0.3">
      <c r="B3" s="1040"/>
      <c r="C3" s="685"/>
      <c r="D3" s="1040"/>
      <c r="E3" s="596"/>
    </row>
    <row r="4" spans="1:13" ht="13.2" customHeight="1" x14ac:dyDescent="0.3">
      <c r="A4" s="604"/>
      <c r="B4" s="1199" t="s">
        <v>288</v>
      </c>
      <c r="C4" s="685"/>
      <c r="D4" s="1199" t="s">
        <v>1354</v>
      </c>
      <c r="E4" s="558"/>
      <c r="F4" s="2141" t="s">
        <v>1353</v>
      </c>
      <c r="G4" s="2142"/>
      <c r="H4" s="2142"/>
      <c r="I4" s="2142"/>
      <c r="J4" s="2142"/>
      <c r="K4" s="2142"/>
    </row>
    <row r="5" spans="1:13" ht="31.2" customHeight="1" thickBot="1" x14ac:dyDescent="0.35">
      <c r="A5" s="582" t="s">
        <v>137</v>
      </c>
      <c r="B5" s="591" t="s">
        <v>288</v>
      </c>
      <c r="C5" s="1197"/>
      <c r="D5" s="591" t="s">
        <v>1352</v>
      </c>
      <c r="E5" s="1196"/>
      <c r="F5" s="591" t="s">
        <v>1352</v>
      </c>
      <c r="G5" s="591" t="s">
        <v>295</v>
      </c>
      <c r="H5" s="591" t="s">
        <v>294</v>
      </c>
      <c r="I5" s="591" t="s">
        <v>293</v>
      </c>
      <c r="J5" s="591" t="s">
        <v>292</v>
      </c>
      <c r="K5" s="695" t="s">
        <v>331</v>
      </c>
    </row>
    <row r="6" spans="1:13" ht="13.5" customHeight="1" x14ac:dyDescent="0.3">
      <c r="A6" s="1077" t="s">
        <v>1078</v>
      </c>
      <c r="B6" s="1076">
        <v>124.66622794</v>
      </c>
      <c r="C6" s="685"/>
      <c r="D6" s="1076">
        <v>8.5160324200000002</v>
      </c>
      <c r="E6" s="581"/>
      <c r="F6" s="1076">
        <v>116.15019552</v>
      </c>
      <c r="G6" s="1076">
        <v>84.760759629999995</v>
      </c>
      <c r="H6" s="1076">
        <v>15.77739315</v>
      </c>
      <c r="I6" s="1076">
        <v>2.1495469300000001</v>
      </c>
      <c r="J6" s="1076">
        <v>13.46249581</v>
      </c>
      <c r="K6" s="1076">
        <v>0</v>
      </c>
      <c r="M6" s="1203"/>
    </row>
    <row r="7" spans="1:13" ht="13.5" customHeight="1" x14ac:dyDescent="0.3">
      <c r="A7" s="1077" t="s">
        <v>1335</v>
      </c>
      <c r="B7" s="1076">
        <v>465.91128435000007</v>
      </c>
      <c r="C7" s="685"/>
      <c r="D7" s="1076">
        <v>249.82059899000004</v>
      </c>
      <c r="E7" s="581"/>
      <c r="F7" s="1076">
        <v>216.09068536000001</v>
      </c>
      <c r="G7" s="1076">
        <v>196.82399814000001</v>
      </c>
      <c r="H7" s="1076">
        <v>15.60394937</v>
      </c>
      <c r="I7" s="1076">
        <v>2.74098972</v>
      </c>
      <c r="J7" s="1076">
        <v>0.92174813</v>
      </c>
      <c r="K7" s="1076">
        <v>0</v>
      </c>
      <c r="M7" s="1203"/>
    </row>
    <row r="8" spans="1:13" ht="13.5" customHeight="1" x14ac:dyDescent="0.3">
      <c r="A8" s="586" t="s">
        <v>1334</v>
      </c>
      <c r="B8" s="585">
        <v>114.90416358</v>
      </c>
      <c r="C8" s="685"/>
      <c r="D8" s="585">
        <v>67.921853589999998</v>
      </c>
      <c r="E8" s="581"/>
      <c r="F8" s="585">
        <v>46.982309990000005</v>
      </c>
      <c r="G8" s="585">
        <v>44.27042995</v>
      </c>
      <c r="H8" s="585">
        <v>2.7112877899999996</v>
      </c>
      <c r="I8" s="585">
        <v>5.9225E-4</v>
      </c>
      <c r="J8" s="585">
        <v>0</v>
      </c>
      <c r="K8" s="585">
        <v>0</v>
      </c>
      <c r="M8" s="1203"/>
    </row>
    <row r="9" spans="1:13" ht="13.5" customHeight="1" x14ac:dyDescent="0.3">
      <c r="A9" s="586" t="s">
        <v>1333</v>
      </c>
      <c r="B9" s="585">
        <v>349.72859147000003</v>
      </c>
      <c r="C9" s="685"/>
      <c r="D9" s="585">
        <v>181.89874540000002</v>
      </c>
      <c r="E9" s="581"/>
      <c r="F9" s="585">
        <v>167.82984607</v>
      </c>
      <c r="G9" s="585">
        <v>152.39761987</v>
      </c>
      <c r="H9" s="585">
        <v>12.89266158</v>
      </c>
      <c r="I9" s="585">
        <v>1.6178164899999998</v>
      </c>
      <c r="J9" s="585">
        <v>0.92174813</v>
      </c>
      <c r="K9" s="585">
        <v>0</v>
      </c>
      <c r="M9" s="1203"/>
    </row>
    <row r="10" spans="1:13" ht="13.5" customHeight="1" x14ac:dyDescent="0.3">
      <c r="A10" s="599" t="s">
        <v>1332</v>
      </c>
      <c r="B10" s="585">
        <v>1.2785293</v>
      </c>
      <c r="C10" s="685"/>
      <c r="D10" s="585">
        <v>0</v>
      </c>
      <c r="E10" s="581"/>
      <c r="F10" s="585">
        <v>1.2785293</v>
      </c>
      <c r="G10" s="585">
        <v>0.15594832</v>
      </c>
      <c r="H10" s="585">
        <v>0</v>
      </c>
      <c r="I10" s="585">
        <v>1.12258098</v>
      </c>
      <c r="J10" s="585">
        <v>0</v>
      </c>
      <c r="K10" s="585">
        <v>0</v>
      </c>
      <c r="M10" s="1203"/>
    </row>
    <row r="11" spans="1:13" ht="13.5" customHeight="1" x14ac:dyDescent="0.3">
      <c r="A11" s="1078" t="s">
        <v>1331</v>
      </c>
      <c r="B11" s="1076">
        <v>803.09082847999991</v>
      </c>
      <c r="C11" s="685"/>
      <c r="D11" s="1076">
        <v>5.4771828299999994</v>
      </c>
      <c r="E11" s="581"/>
      <c r="F11" s="1076">
        <v>797.61364564999997</v>
      </c>
      <c r="G11" s="1076">
        <v>17.203811430000002</v>
      </c>
      <c r="H11" s="1076">
        <v>19.863362840000001</v>
      </c>
      <c r="I11" s="1076">
        <v>328.49973238000001</v>
      </c>
      <c r="J11" s="1076">
        <v>75.485351989999998</v>
      </c>
      <c r="K11" s="1076">
        <v>356.56138700999998</v>
      </c>
      <c r="M11" s="1203"/>
    </row>
    <row r="12" spans="1:13" ht="13.5" customHeight="1" x14ac:dyDescent="0.3">
      <c r="A12" s="586" t="s">
        <v>1330</v>
      </c>
      <c r="B12" s="585">
        <v>39.766606879999998</v>
      </c>
      <c r="C12" s="685"/>
      <c r="D12" s="585">
        <v>5.4771828299999994</v>
      </c>
      <c r="E12" s="581"/>
      <c r="F12" s="585">
        <v>34.289424050000001</v>
      </c>
      <c r="G12" s="585">
        <v>17.13554319</v>
      </c>
      <c r="H12" s="585">
        <v>16.379885590000001</v>
      </c>
      <c r="I12" s="585">
        <v>0.56525292999999999</v>
      </c>
      <c r="J12" s="585">
        <v>0.20874234000000003</v>
      </c>
      <c r="K12" s="585">
        <v>0</v>
      </c>
      <c r="M12" s="1203"/>
    </row>
    <row r="13" spans="1:13" ht="13.5" customHeight="1" x14ac:dyDescent="0.3">
      <c r="A13" s="586" t="s">
        <v>1329</v>
      </c>
      <c r="B13" s="585">
        <v>6.6756478800000005</v>
      </c>
      <c r="C13" s="685"/>
      <c r="D13" s="585">
        <v>0</v>
      </c>
      <c r="E13" s="581"/>
      <c r="F13" s="585">
        <v>6.6756478800000005</v>
      </c>
      <c r="G13" s="585">
        <v>6.8268240000000008E-2</v>
      </c>
      <c r="H13" s="585">
        <v>3.48347725</v>
      </c>
      <c r="I13" s="585">
        <v>3.0252447200000003</v>
      </c>
      <c r="J13" s="585">
        <v>9.8657670000000003E-2</v>
      </c>
      <c r="K13" s="585">
        <v>0</v>
      </c>
      <c r="M13" s="1203"/>
    </row>
    <row r="14" spans="1:13" ht="13.5" customHeight="1" x14ac:dyDescent="0.3">
      <c r="A14" s="559" t="s">
        <v>1328</v>
      </c>
      <c r="B14" s="585">
        <v>756.64857371999994</v>
      </c>
      <c r="C14" s="685"/>
      <c r="D14" s="585">
        <v>0</v>
      </c>
      <c r="E14" s="581"/>
      <c r="F14" s="585">
        <v>756.64857371999994</v>
      </c>
      <c r="G14" s="585">
        <v>0</v>
      </c>
      <c r="H14" s="585">
        <v>0</v>
      </c>
      <c r="I14" s="585">
        <v>324.90923473000004</v>
      </c>
      <c r="J14" s="585">
        <v>75.177951980000003</v>
      </c>
      <c r="K14" s="585">
        <v>356.56138700999998</v>
      </c>
      <c r="M14" s="1203"/>
    </row>
    <row r="15" spans="1:13" ht="13.5" customHeight="1" x14ac:dyDescent="0.3">
      <c r="A15" s="683" t="s">
        <v>1327</v>
      </c>
      <c r="B15" s="1076">
        <v>34.387741649999995</v>
      </c>
      <c r="C15" s="685"/>
      <c r="D15" s="1076">
        <v>1.9824734100000001</v>
      </c>
      <c r="E15" s="581"/>
      <c r="F15" s="1076">
        <v>32.405268239999998</v>
      </c>
      <c r="G15" s="1076">
        <v>3.9327266000000001</v>
      </c>
      <c r="H15" s="1076">
        <v>22.16612662</v>
      </c>
      <c r="I15" s="1076">
        <v>0.57680483999999999</v>
      </c>
      <c r="J15" s="1076">
        <v>5.7296101799999999</v>
      </c>
      <c r="K15" s="1076">
        <v>0</v>
      </c>
      <c r="M15" s="1203"/>
    </row>
    <row r="16" spans="1:13" ht="13.5" customHeight="1" x14ac:dyDescent="0.3">
      <c r="A16" s="586" t="s">
        <v>1326</v>
      </c>
      <c r="B16" s="585">
        <v>24.201499539999997</v>
      </c>
      <c r="C16" s="685"/>
      <c r="D16" s="585">
        <v>0.13424242</v>
      </c>
      <c r="E16" s="581"/>
      <c r="F16" s="585">
        <v>24.067257119999997</v>
      </c>
      <c r="G16" s="585">
        <v>0.39294011000000001</v>
      </c>
      <c r="H16" s="585">
        <v>18.324081669999998</v>
      </c>
      <c r="I16" s="585">
        <v>0.14470665999999999</v>
      </c>
      <c r="J16" s="585">
        <v>5.2055286800000005</v>
      </c>
      <c r="K16" s="585">
        <v>0</v>
      </c>
      <c r="M16" s="1203"/>
    </row>
    <row r="17" spans="1:13" ht="13.5" customHeight="1" x14ac:dyDescent="0.3">
      <c r="A17" s="586" t="s">
        <v>1325</v>
      </c>
      <c r="B17" s="585">
        <v>4.6330471500000003</v>
      </c>
      <c r="C17" s="685"/>
      <c r="D17" s="585">
        <v>0.55102837000000005</v>
      </c>
      <c r="E17" s="581"/>
      <c r="F17" s="585">
        <v>4.0820187800000003</v>
      </c>
      <c r="G17" s="585">
        <v>1.7796292900000001</v>
      </c>
      <c r="H17" s="585">
        <v>1.88753094</v>
      </c>
      <c r="I17" s="585">
        <v>0.39878708999999996</v>
      </c>
      <c r="J17" s="585">
        <v>1.6071459999999999E-2</v>
      </c>
      <c r="K17" s="585">
        <v>0</v>
      </c>
      <c r="M17" s="1203"/>
    </row>
    <row r="18" spans="1:13" ht="13.5" customHeight="1" x14ac:dyDescent="0.3">
      <c r="A18" s="586" t="s">
        <v>1324</v>
      </c>
      <c r="B18" s="585">
        <v>5.5531949599999999</v>
      </c>
      <c r="C18" s="685"/>
      <c r="D18" s="585">
        <v>1.29720262</v>
      </c>
      <c r="E18" s="581"/>
      <c r="F18" s="585">
        <v>4.2559923399999997</v>
      </c>
      <c r="G18" s="585">
        <v>1.7601572000000001</v>
      </c>
      <c r="H18" s="585">
        <v>1.95451401</v>
      </c>
      <c r="I18" s="585">
        <v>3.3311090000000002E-2</v>
      </c>
      <c r="J18" s="585">
        <v>0.50801004000000005</v>
      </c>
      <c r="K18" s="585">
        <v>0</v>
      </c>
      <c r="M18" s="1203"/>
    </row>
    <row r="19" spans="1:13" ht="13.5" customHeight="1" x14ac:dyDescent="0.3">
      <c r="A19" s="1077" t="s">
        <v>1323</v>
      </c>
      <c r="B19" s="1076">
        <v>194.37201175000001</v>
      </c>
      <c r="C19" s="685"/>
      <c r="D19" s="1076">
        <v>5.0878602100000005</v>
      </c>
      <c r="E19" s="581"/>
      <c r="F19" s="1076">
        <v>189.28415154000001</v>
      </c>
      <c r="G19" s="1076">
        <v>77.192132639999997</v>
      </c>
      <c r="H19" s="1076">
        <v>67.298328699999999</v>
      </c>
      <c r="I19" s="1076">
        <v>9.3202993000000003</v>
      </c>
      <c r="J19" s="1076">
        <v>35.473390899999998</v>
      </c>
      <c r="K19" s="1076">
        <v>0</v>
      </c>
      <c r="M19" s="1203"/>
    </row>
    <row r="20" spans="1:13" ht="13.5" customHeight="1" x14ac:dyDescent="0.3">
      <c r="A20" s="586" t="s">
        <v>1322</v>
      </c>
      <c r="B20" s="585">
        <v>48.186151360000004</v>
      </c>
      <c r="C20" s="685"/>
      <c r="D20" s="585">
        <v>0</v>
      </c>
      <c r="E20" s="581"/>
      <c r="F20" s="585">
        <v>48.186151360000004</v>
      </c>
      <c r="G20" s="585">
        <v>37.508311710000001</v>
      </c>
      <c r="H20" s="585">
        <v>6.29569388</v>
      </c>
      <c r="I20" s="585">
        <v>0.84539872000000005</v>
      </c>
      <c r="J20" s="585">
        <v>3.5367470499999998</v>
      </c>
      <c r="K20" s="585">
        <v>0</v>
      </c>
      <c r="M20" s="1203"/>
    </row>
    <row r="21" spans="1:13" ht="13.5" customHeight="1" x14ac:dyDescent="0.3">
      <c r="A21" s="559" t="s">
        <v>1321</v>
      </c>
      <c r="B21" s="585">
        <v>40.249969530000001</v>
      </c>
      <c r="C21" s="685"/>
      <c r="D21" s="585">
        <v>0</v>
      </c>
      <c r="E21" s="581"/>
      <c r="F21" s="585">
        <v>40.249969530000001</v>
      </c>
      <c r="G21" s="585">
        <v>1.0886244300000001</v>
      </c>
      <c r="H21" s="585">
        <v>27.727040710000001</v>
      </c>
      <c r="I21" s="585">
        <v>0.40968448000000002</v>
      </c>
      <c r="J21" s="585">
        <v>11.02461991</v>
      </c>
      <c r="K21" s="585">
        <v>0</v>
      </c>
      <c r="M21" s="1203"/>
    </row>
    <row r="22" spans="1:13" ht="13.5" customHeight="1" x14ac:dyDescent="0.3">
      <c r="A22" s="586" t="s">
        <v>1320</v>
      </c>
      <c r="B22" s="585">
        <v>88.650660330000008</v>
      </c>
      <c r="C22" s="685"/>
      <c r="D22" s="585">
        <v>4.9909343900000005</v>
      </c>
      <c r="E22" s="581"/>
      <c r="F22" s="585">
        <v>83.659725940000001</v>
      </c>
      <c r="G22" s="585">
        <v>35.078118759999995</v>
      </c>
      <c r="H22" s="585">
        <v>24.619583610000003</v>
      </c>
      <c r="I22" s="585">
        <v>6.41053038</v>
      </c>
      <c r="J22" s="585">
        <v>17.551493190000002</v>
      </c>
      <c r="K22" s="585">
        <v>0</v>
      </c>
      <c r="M22" s="1203"/>
    </row>
    <row r="23" spans="1:13" ht="13.5" customHeight="1" x14ac:dyDescent="0.3">
      <c r="A23" s="586" t="s">
        <v>1319</v>
      </c>
      <c r="B23" s="585">
        <v>3.0020282699999998</v>
      </c>
      <c r="C23" s="685"/>
      <c r="D23" s="585">
        <v>0</v>
      </c>
      <c r="E23" s="581"/>
      <c r="F23" s="585">
        <v>3.0020282699999998</v>
      </c>
      <c r="G23" s="585">
        <v>0.59987409999999997</v>
      </c>
      <c r="H23" s="585">
        <v>0.17225013</v>
      </c>
      <c r="I23" s="585">
        <v>0</v>
      </c>
      <c r="J23" s="585">
        <v>2.2299040400000001</v>
      </c>
      <c r="K23" s="585">
        <v>0</v>
      </c>
      <c r="M23" s="1203"/>
    </row>
    <row r="24" spans="1:13" ht="13.5" customHeight="1" x14ac:dyDescent="0.3">
      <c r="A24" s="586" t="s">
        <v>1318</v>
      </c>
      <c r="B24" s="585">
        <v>13.568730389999999</v>
      </c>
      <c r="C24" s="685"/>
      <c r="D24" s="585">
        <v>9.6925819999999996E-2</v>
      </c>
      <c r="E24" s="581"/>
      <c r="F24" s="585">
        <v>13.47180457</v>
      </c>
      <c r="G24" s="585">
        <v>2.9010570899999997</v>
      </c>
      <c r="H24" s="585">
        <v>8.4715342199999988</v>
      </c>
      <c r="I24" s="585">
        <v>1.6546846100000001</v>
      </c>
      <c r="J24" s="585">
        <v>0.44452865000000003</v>
      </c>
      <c r="K24" s="585">
        <v>0</v>
      </c>
      <c r="M24" s="1203"/>
    </row>
    <row r="25" spans="1:13" ht="13.5" customHeight="1" x14ac:dyDescent="0.3">
      <c r="A25" s="586" t="s">
        <v>1317</v>
      </c>
      <c r="B25" s="585">
        <v>0.71447187000000001</v>
      </c>
      <c r="C25" s="685"/>
      <c r="D25" s="585">
        <v>0</v>
      </c>
      <c r="E25" s="581"/>
      <c r="F25" s="585">
        <v>0.71447187000000001</v>
      </c>
      <c r="G25" s="585">
        <v>1.6146550000000003E-2</v>
      </c>
      <c r="H25" s="585">
        <v>1.222615E-2</v>
      </c>
      <c r="I25" s="585">
        <v>1.1100000000000002E-6</v>
      </c>
      <c r="J25" s="585">
        <v>0.68609806000000007</v>
      </c>
      <c r="K25" s="585">
        <v>0</v>
      </c>
      <c r="M25" s="1203"/>
    </row>
    <row r="26" spans="1:13" ht="13.5" customHeight="1" x14ac:dyDescent="0.3">
      <c r="A26" s="1077" t="s">
        <v>1316</v>
      </c>
      <c r="B26" s="1076">
        <v>765.99708181999995</v>
      </c>
      <c r="C26" s="678"/>
      <c r="D26" s="1076">
        <v>16.020821060000003</v>
      </c>
      <c r="E26" s="581"/>
      <c r="F26" s="1076">
        <v>749.97626075999995</v>
      </c>
      <c r="G26" s="1076">
        <v>118.44728254</v>
      </c>
      <c r="H26" s="1076">
        <v>282.74873853999998</v>
      </c>
      <c r="I26" s="1076">
        <v>113.09690635000001</v>
      </c>
      <c r="J26" s="1076">
        <v>153.02114298000001</v>
      </c>
      <c r="K26" s="1076">
        <v>82.662190350000003</v>
      </c>
      <c r="M26" s="1203"/>
    </row>
    <row r="27" spans="1:13" ht="13.5" customHeight="1" x14ac:dyDescent="0.3">
      <c r="A27" s="586" t="s">
        <v>1315</v>
      </c>
      <c r="B27" s="585">
        <v>119.63688456999999</v>
      </c>
      <c r="C27" s="685"/>
      <c r="D27" s="585">
        <v>6.3016733599999997</v>
      </c>
      <c r="E27" s="1195"/>
      <c r="F27" s="585">
        <v>113.33521121</v>
      </c>
      <c r="G27" s="585">
        <v>2.6352422799999999</v>
      </c>
      <c r="H27" s="585">
        <v>64.077231769999997</v>
      </c>
      <c r="I27" s="585">
        <v>4.8877977499999998</v>
      </c>
      <c r="J27" s="585">
        <v>41.734939409999996</v>
      </c>
      <c r="K27" s="585">
        <v>0</v>
      </c>
      <c r="M27" s="1203"/>
    </row>
    <row r="28" spans="1:13" ht="13.5" customHeight="1" x14ac:dyDescent="0.3">
      <c r="A28" s="586" t="s">
        <v>1314</v>
      </c>
      <c r="B28" s="585">
        <v>113.78842195999999</v>
      </c>
      <c r="C28" s="685"/>
      <c r="D28" s="585">
        <v>2.0992474000000003</v>
      </c>
      <c r="E28" s="1195"/>
      <c r="F28" s="585">
        <v>111.68917456</v>
      </c>
      <c r="G28" s="585">
        <v>20.182472860000001</v>
      </c>
      <c r="H28" s="585">
        <v>75.545522889999987</v>
      </c>
      <c r="I28" s="585">
        <v>1.76541785</v>
      </c>
      <c r="J28" s="585">
        <v>14.195760959999999</v>
      </c>
      <c r="K28" s="585">
        <v>0</v>
      </c>
      <c r="M28" s="1203"/>
    </row>
    <row r="29" spans="1:13" ht="13.5" customHeight="1" x14ac:dyDescent="0.3">
      <c r="A29" s="586" t="s">
        <v>1313</v>
      </c>
      <c r="B29" s="585">
        <v>254.83931804999997</v>
      </c>
      <c r="C29" s="685"/>
      <c r="D29" s="585">
        <v>2.1826968200000003</v>
      </c>
      <c r="E29" s="1195"/>
      <c r="F29" s="585">
        <v>252.65662122999998</v>
      </c>
      <c r="G29" s="585">
        <v>26.910120879999997</v>
      </c>
      <c r="H29" s="585">
        <v>22.48733597</v>
      </c>
      <c r="I29" s="585">
        <v>42.045808199999996</v>
      </c>
      <c r="J29" s="585">
        <v>81.137665830000003</v>
      </c>
      <c r="K29" s="585">
        <v>80.075690350000002</v>
      </c>
      <c r="M29" s="1203"/>
    </row>
    <row r="30" spans="1:13" ht="13.5" customHeight="1" x14ac:dyDescent="0.3">
      <c r="A30" s="586" t="s">
        <v>1312</v>
      </c>
      <c r="B30" s="585">
        <v>118.08444591</v>
      </c>
      <c r="C30" s="685"/>
      <c r="D30" s="585">
        <v>3.8584792299999999</v>
      </c>
      <c r="E30" s="1195"/>
      <c r="F30" s="585">
        <v>114.22596668</v>
      </c>
      <c r="G30" s="585">
        <v>20.03092659</v>
      </c>
      <c r="H30" s="585">
        <v>66.168897909999998</v>
      </c>
      <c r="I30" s="585">
        <v>19.547671989999998</v>
      </c>
      <c r="J30" s="585">
        <v>8.4784701899999995</v>
      </c>
      <c r="K30" s="585">
        <v>0</v>
      </c>
      <c r="M30" s="1203"/>
    </row>
    <row r="31" spans="1:13" ht="13.5" customHeight="1" x14ac:dyDescent="0.3">
      <c r="A31" s="586" t="s">
        <v>1311</v>
      </c>
      <c r="B31" s="585">
        <v>93.763502459999984</v>
      </c>
      <c r="C31" s="1194"/>
      <c r="D31" s="585">
        <v>0.75781493</v>
      </c>
      <c r="F31" s="585">
        <v>93.005687529999989</v>
      </c>
      <c r="G31" s="585">
        <v>41.245637869999996</v>
      </c>
      <c r="H31" s="585">
        <v>28.954665070000001</v>
      </c>
      <c r="I31" s="585">
        <v>14.166569729999999</v>
      </c>
      <c r="J31" s="585">
        <v>6.0523148600000001</v>
      </c>
      <c r="K31" s="585">
        <v>2.5865</v>
      </c>
      <c r="M31" s="1203"/>
    </row>
    <row r="32" spans="1:13" ht="13.5" customHeight="1" x14ac:dyDescent="0.3">
      <c r="A32" s="586" t="s">
        <v>1310</v>
      </c>
      <c r="B32" s="585">
        <v>54.973709020000001</v>
      </c>
      <c r="C32" s="685"/>
      <c r="D32" s="585">
        <v>1.545822E-2</v>
      </c>
      <c r="F32" s="585">
        <v>54.958250800000002</v>
      </c>
      <c r="G32" s="585">
        <v>3.24820843</v>
      </c>
      <c r="H32" s="585">
        <v>20.13442959</v>
      </c>
      <c r="I32" s="585">
        <v>30.378155839999998</v>
      </c>
      <c r="J32" s="585">
        <v>1.1974569400000001</v>
      </c>
      <c r="K32" s="585">
        <v>0</v>
      </c>
      <c r="M32" s="1203"/>
    </row>
    <row r="33" spans="1:13" ht="13.5" customHeight="1" x14ac:dyDescent="0.3">
      <c r="A33" s="586" t="s">
        <v>1309</v>
      </c>
      <c r="B33" s="585">
        <v>10.91079985</v>
      </c>
      <c r="C33" s="685"/>
      <c r="D33" s="585">
        <v>0.80545109999999998</v>
      </c>
      <c r="F33" s="585">
        <v>10.105348749999999</v>
      </c>
      <c r="G33" s="585">
        <v>4.1946736300000005</v>
      </c>
      <c r="H33" s="585">
        <v>5.3806553400000006</v>
      </c>
      <c r="I33" s="585">
        <v>0.30548498999999996</v>
      </c>
      <c r="J33" s="585">
        <v>0.22453478999999998</v>
      </c>
      <c r="K33" s="585">
        <v>0</v>
      </c>
      <c r="M33" s="1203"/>
    </row>
    <row r="34" spans="1:13" ht="13.5" customHeight="1" x14ac:dyDescent="0.3">
      <c r="A34" s="1077" t="s">
        <v>1308</v>
      </c>
      <c r="B34" s="1076">
        <v>667.92364952000003</v>
      </c>
      <c r="C34" s="685"/>
      <c r="D34" s="1076">
        <v>0</v>
      </c>
      <c r="F34" s="1076">
        <v>667.92364952000003</v>
      </c>
      <c r="G34" s="1076">
        <v>50.70229835</v>
      </c>
      <c r="H34" s="1076">
        <v>56.444578020000002</v>
      </c>
      <c r="I34" s="1076">
        <v>321.11608029999996</v>
      </c>
      <c r="J34" s="1076">
        <v>0.24645917000000001</v>
      </c>
      <c r="K34" s="1076">
        <v>239.41423368</v>
      </c>
      <c r="M34" s="1203"/>
    </row>
    <row r="35" spans="1:13" ht="13.5" customHeight="1" x14ac:dyDescent="0.3">
      <c r="A35" s="586" t="s">
        <v>1307</v>
      </c>
      <c r="B35" s="585">
        <v>55.425856870000004</v>
      </c>
      <c r="C35" s="685"/>
      <c r="D35" s="585">
        <v>0</v>
      </c>
      <c r="F35" s="585">
        <v>55.425856870000004</v>
      </c>
      <c r="G35" s="585">
        <v>0</v>
      </c>
      <c r="H35" s="585">
        <v>54.87769539</v>
      </c>
      <c r="I35" s="585">
        <v>8.0480000000000002E-5</v>
      </c>
      <c r="J35" s="585">
        <v>4.4430230000000001E-2</v>
      </c>
      <c r="K35" s="585">
        <v>0.50365077000000003</v>
      </c>
      <c r="M35" s="1203"/>
    </row>
    <row r="36" spans="1:13" ht="13.5" customHeight="1" x14ac:dyDescent="0.3">
      <c r="A36" s="586" t="s">
        <v>1306</v>
      </c>
      <c r="B36" s="585">
        <v>610.95093741000005</v>
      </c>
      <c r="C36" s="685"/>
      <c r="D36" s="585">
        <v>0</v>
      </c>
      <c r="E36" s="587"/>
      <c r="F36" s="585">
        <v>610.95093741000005</v>
      </c>
      <c r="G36" s="585">
        <v>50.70229835</v>
      </c>
      <c r="H36" s="585">
        <v>2.0027389999999999E-2</v>
      </c>
      <c r="I36" s="585">
        <v>321.11599982000001</v>
      </c>
      <c r="J36" s="585">
        <v>0.20202894000000002</v>
      </c>
      <c r="K36" s="585">
        <v>238.91058290999999</v>
      </c>
      <c r="M36" s="1203"/>
    </row>
    <row r="37" spans="1:13" ht="13.5" customHeight="1" x14ac:dyDescent="0.3">
      <c r="A37" s="586" t="s">
        <v>1305</v>
      </c>
      <c r="B37" s="585">
        <v>1.5468552400000002</v>
      </c>
      <c r="C37" s="685"/>
      <c r="D37" s="585">
        <v>0</v>
      </c>
      <c r="E37" s="1093"/>
      <c r="F37" s="585">
        <v>1.5468552400000002</v>
      </c>
      <c r="G37" s="585">
        <v>0</v>
      </c>
      <c r="H37" s="585">
        <v>1.5468552400000002</v>
      </c>
      <c r="I37" s="585">
        <v>0</v>
      </c>
      <c r="J37" s="585">
        <v>0</v>
      </c>
      <c r="K37" s="585">
        <v>0</v>
      </c>
      <c r="M37" s="1203"/>
    </row>
    <row r="38" spans="1:13" ht="13.5" customHeight="1" x14ac:dyDescent="0.3">
      <c r="A38" s="1077" t="s">
        <v>1304</v>
      </c>
      <c r="B38" s="1076">
        <v>29.986110960000001</v>
      </c>
      <c r="C38" s="685"/>
      <c r="D38" s="1076">
        <v>0.37761454999999999</v>
      </c>
      <c r="E38" s="596"/>
      <c r="F38" s="1076">
        <v>29.608496410000001</v>
      </c>
      <c r="G38" s="1076">
        <v>1.40836753</v>
      </c>
      <c r="H38" s="1076">
        <v>1.62354639</v>
      </c>
      <c r="I38" s="1076">
        <v>24.287756770000001</v>
      </c>
      <c r="J38" s="1076">
        <v>2.2888257199999997</v>
      </c>
      <c r="K38" s="1076">
        <v>0</v>
      </c>
      <c r="M38" s="1203"/>
    </row>
    <row r="39" spans="1:13" ht="13.5" customHeight="1" x14ac:dyDescent="0.3">
      <c r="A39" s="599" t="s">
        <v>1303</v>
      </c>
      <c r="B39" s="585">
        <v>25.299750039999999</v>
      </c>
      <c r="C39" s="685"/>
      <c r="D39" s="585">
        <v>0</v>
      </c>
      <c r="E39" s="558"/>
      <c r="F39" s="585">
        <v>25.299750039999999</v>
      </c>
      <c r="G39" s="585">
        <v>0.11454925000000001</v>
      </c>
      <c r="H39" s="585">
        <v>1.04783274</v>
      </c>
      <c r="I39" s="585">
        <v>24.137475729999998</v>
      </c>
      <c r="J39" s="585">
        <v>-1.0768E-4</v>
      </c>
      <c r="K39" s="585">
        <v>0</v>
      </c>
      <c r="M39" s="1203"/>
    </row>
    <row r="40" spans="1:13" ht="13.5" customHeight="1" x14ac:dyDescent="0.3">
      <c r="A40" s="599" t="s">
        <v>1302</v>
      </c>
      <c r="B40" s="585">
        <v>0.95804942999999998</v>
      </c>
      <c r="C40" s="685"/>
      <c r="D40" s="585">
        <v>0</v>
      </c>
      <c r="E40" s="1193"/>
      <c r="F40" s="585">
        <v>0.95804942999999998</v>
      </c>
      <c r="G40" s="585">
        <v>0.43168380000000001</v>
      </c>
      <c r="H40" s="585">
        <v>0</v>
      </c>
      <c r="I40" s="585">
        <v>0</v>
      </c>
      <c r="J40" s="585">
        <v>0.52636563000000003</v>
      </c>
      <c r="K40" s="585">
        <v>0</v>
      </c>
      <c r="M40" s="1203"/>
    </row>
    <row r="41" spans="1:13" ht="13.5" customHeight="1" x14ac:dyDescent="0.3">
      <c r="A41" s="586" t="s">
        <v>1301</v>
      </c>
      <c r="B41" s="585">
        <v>3.7283114899999998</v>
      </c>
      <c r="C41" s="685"/>
      <c r="D41" s="585">
        <v>0.37761454999999999</v>
      </c>
      <c r="E41" s="581"/>
      <c r="F41" s="585">
        <v>3.3506969399999997</v>
      </c>
      <c r="G41" s="585">
        <v>0.86213448000000004</v>
      </c>
      <c r="H41" s="585">
        <v>0.57571365000000008</v>
      </c>
      <c r="I41" s="585">
        <v>0.15028103999999998</v>
      </c>
      <c r="J41" s="585">
        <v>1.7625677700000002</v>
      </c>
      <c r="K41" s="585">
        <v>0</v>
      </c>
      <c r="M41" s="1203"/>
    </row>
    <row r="42" spans="1:13" ht="13.5" customHeight="1" x14ac:dyDescent="0.3">
      <c r="A42" s="1077" t="s">
        <v>1079</v>
      </c>
      <c r="B42" s="1076">
        <v>362.13109023999993</v>
      </c>
      <c r="C42" s="685"/>
      <c r="D42" s="1076">
        <v>86.051104530000003</v>
      </c>
      <c r="E42" s="581"/>
      <c r="F42" s="1076">
        <v>276.07998570999996</v>
      </c>
      <c r="G42" s="1076">
        <v>56.985575310000002</v>
      </c>
      <c r="H42" s="1076">
        <v>158.55539424</v>
      </c>
      <c r="I42" s="1076">
        <v>56.519328699999996</v>
      </c>
      <c r="J42" s="1076">
        <v>4.0196874600000001</v>
      </c>
      <c r="K42" s="1076">
        <v>0</v>
      </c>
      <c r="M42" s="1203"/>
    </row>
    <row r="43" spans="1:13" ht="13.5" customHeight="1" x14ac:dyDescent="0.3">
      <c r="A43" s="1077" t="s">
        <v>1298</v>
      </c>
      <c r="B43" s="1076">
        <v>8.5136436400000068</v>
      </c>
      <c r="C43" s="685"/>
      <c r="D43" s="1076">
        <v>0</v>
      </c>
      <c r="E43" s="581"/>
      <c r="F43" s="1076">
        <v>8.5136436400000068</v>
      </c>
      <c r="G43" s="1076">
        <v>3.73530059</v>
      </c>
      <c r="H43" s="1076">
        <v>6.1891069999999999E-2</v>
      </c>
      <c r="I43" s="1076">
        <v>4.2636397500000003</v>
      </c>
      <c r="J43" s="1076">
        <v>0</v>
      </c>
      <c r="K43" s="1076">
        <v>0.45281223000000637</v>
      </c>
      <c r="M43" s="1203"/>
    </row>
    <row r="44" spans="1:13" ht="13.5" customHeight="1" thickBot="1" x14ac:dyDescent="0.35">
      <c r="C44" s="685"/>
      <c r="M44" s="1203"/>
    </row>
    <row r="45" spans="1:13" ht="13.5" customHeight="1" thickBot="1" x14ac:dyDescent="0.35">
      <c r="A45" s="580" t="s">
        <v>330</v>
      </c>
      <c r="B45" s="579">
        <v>3456.9796703500001</v>
      </c>
      <c r="C45" s="685"/>
      <c r="D45" s="579">
        <v>373.33368800000005</v>
      </c>
      <c r="E45" s="581"/>
      <c r="F45" s="579">
        <v>3083.6459823499999</v>
      </c>
      <c r="G45" s="579">
        <v>611.19225275999997</v>
      </c>
      <c r="H45" s="579">
        <v>640.14330894</v>
      </c>
      <c r="I45" s="579">
        <v>862.57108504000007</v>
      </c>
      <c r="J45" s="579">
        <v>290.64871233999997</v>
      </c>
      <c r="K45" s="579">
        <v>679.09062326999992</v>
      </c>
      <c r="M45" s="1203"/>
    </row>
    <row r="46" spans="1:13" ht="13.5" customHeight="1" x14ac:dyDescent="0.3">
      <c r="A46" s="586" t="s">
        <v>594</v>
      </c>
      <c r="B46" s="585">
        <v>1012.1146366999999</v>
      </c>
      <c r="C46" s="685"/>
      <c r="D46" s="585">
        <v>352.47395662000002</v>
      </c>
      <c r="E46" s="581"/>
      <c r="F46" s="585">
        <v>659.64068007999992</v>
      </c>
      <c r="G46" s="585">
        <v>0</v>
      </c>
      <c r="H46" s="585">
        <v>471.35354132999998</v>
      </c>
      <c r="I46" s="585">
        <v>124.69116744</v>
      </c>
      <c r="J46" s="585">
        <v>63.595971310000003</v>
      </c>
      <c r="K46" s="585">
        <v>0</v>
      </c>
      <c r="M46" s="1203"/>
    </row>
    <row r="47" spans="1:13" ht="13.5" customHeight="1" x14ac:dyDescent="0.3">
      <c r="A47" s="586" t="s">
        <v>593</v>
      </c>
      <c r="B47" s="585">
        <v>434.48148543000002</v>
      </c>
      <c r="C47" s="685"/>
      <c r="D47" s="585">
        <v>0</v>
      </c>
      <c r="E47" s="581"/>
      <c r="F47" s="585">
        <v>434.48148543000002</v>
      </c>
      <c r="G47" s="585">
        <v>193.20467312</v>
      </c>
      <c r="H47" s="585">
        <v>182.72916537</v>
      </c>
      <c r="I47" s="585">
        <v>53.242401810000004</v>
      </c>
      <c r="J47" s="585">
        <v>5.3052451300000003</v>
      </c>
      <c r="K47" s="585">
        <v>0</v>
      </c>
      <c r="M47" s="1203"/>
    </row>
    <row r="48" spans="1:13" ht="13.5" customHeight="1" thickBot="1" x14ac:dyDescent="0.35">
      <c r="A48" s="584" t="s">
        <v>1293</v>
      </c>
      <c r="B48" s="583">
        <v>338.39923074000001</v>
      </c>
      <c r="C48" s="685"/>
      <c r="D48" s="583">
        <v>0</v>
      </c>
      <c r="E48" s="581"/>
      <c r="F48" s="583">
        <v>338.39923074000001</v>
      </c>
      <c r="G48" s="583">
        <v>49.337130790000003</v>
      </c>
      <c r="H48" s="583">
        <v>170.72137340999998</v>
      </c>
      <c r="I48" s="583">
        <v>64.293984779999988</v>
      </c>
      <c r="J48" s="583">
        <v>54.046741759999982</v>
      </c>
      <c r="K48" s="583">
        <v>0</v>
      </c>
      <c r="M48" s="1203"/>
    </row>
    <row r="49" spans="1:13" ht="13.5" customHeight="1" thickBot="1" x14ac:dyDescent="0.35">
      <c r="A49" s="578" t="s">
        <v>329</v>
      </c>
      <c r="B49" s="577">
        <v>1784.9953528699998</v>
      </c>
      <c r="C49" s="685"/>
      <c r="D49" s="577">
        <v>352.47395662000002</v>
      </c>
      <c r="E49" s="581"/>
      <c r="F49" s="577">
        <v>1432.5213962499997</v>
      </c>
      <c r="G49" s="577">
        <v>242.54180391</v>
      </c>
      <c r="H49" s="577">
        <v>824.80408010999997</v>
      </c>
      <c r="I49" s="577">
        <v>242.22755402999999</v>
      </c>
      <c r="J49" s="577">
        <v>122.94795819999999</v>
      </c>
      <c r="K49" s="577">
        <v>0</v>
      </c>
      <c r="M49" s="1203"/>
    </row>
    <row r="50" spans="1:13" ht="13.5" customHeight="1" thickBot="1" x14ac:dyDescent="0.35">
      <c r="A50" s="580" t="s">
        <v>323</v>
      </c>
      <c r="B50" s="579">
        <v>3.1844399999999998E-3</v>
      </c>
      <c r="C50" s="685"/>
      <c r="D50" s="579">
        <v>0</v>
      </c>
      <c r="E50" s="581"/>
      <c r="F50" s="579">
        <v>3.1844399999999998E-3</v>
      </c>
      <c r="G50" s="579">
        <v>3.1844399999999998E-3</v>
      </c>
      <c r="H50" s="579">
        <v>0</v>
      </c>
      <c r="I50" s="579">
        <v>0</v>
      </c>
      <c r="J50" s="579">
        <v>0</v>
      </c>
      <c r="K50" s="579">
        <v>0</v>
      </c>
      <c r="M50" s="1203"/>
    </row>
    <row r="51" spans="1:13" ht="13.5" customHeight="1" thickBot="1" x14ac:dyDescent="0.35">
      <c r="A51" s="580" t="s">
        <v>678</v>
      </c>
      <c r="B51" s="579">
        <v>0</v>
      </c>
      <c r="C51" s="685"/>
      <c r="D51" s="579">
        <v>0</v>
      </c>
      <c r="E51" s="581"/>
      <c r="F51" s="579">
        <v>0</v>
      </c>
      <c r="G51" s="579">
        <v>0</v>
      </c>
      <c r="H51" s="579">
        <v>0</v>
      </c>
      <c r="I51" s="579">
        <v>0</v>
      </c>
      <c r="J51" s="579">
        <v>0</v>
      </c>
      <c r="K51" s="579">
        <v>0</v>
      </c>
      <c r="M51" s="1203"/>
    </row>
    <row r="52" spans="1:13" ht="13.5" customHeight="1" thickBot="1" x14ac:dyDescent="0.35">
      <c r="A52" s="578" t="s">
        <v>328</v>
      </c>
      <c r="B52" s="577">
        <v>5241.9782076599995</v>
      </c>
      <c r="C52" s="685"/>
      <c r="D52" s="577">
        <v>725.80764462000002</v>
      </c>
      <c r="E52" s="581"/>
      <c r="F52" s="577">
        <v>4516.1705630399993</v>
      </c>
      <c r="G52" s="577">
        <v>853.73724111000001</v>
      </c>
      <c r="H52" s="577">
        <v>1464.9473890499999</v>
      </c>
      <c r="I52" s="577">
        <v>1104.79863907</v>
      </c>
      <c r="J52" s="577">
        <v>413.59667053999999</v>
      </c>
      <c r="K52" s="577">
        <v>679.09062326999992</v>
      </c>
      <c r="M52" s="1203"/>
    </row>
    <row r="53" spans="1:13" ht="13.5" customHeight="1" thickBot="1" x14ac:dyDescent="0.35">
      <c r="A53" s="580" t="s">
        <v>1292</v>
      </c>
      <c r="B53" s="579">
        <v>5241.9782076599995</v>
      </c>
      <c r="C53" s="685"/>
      <c r="D53" s="579">
        <v>725.80764462000002</v>
      </c>
      <c r="E53" s="581"/>
      <c r="F53" s="579">
        <v>4516.1705630399993</v>
      </c>
      <c r="G53" s="579">
        <v>853.73724111000001</v>
      </c>
      <c r="H53" s="579">
        <v>1464.9473890499999</v>
      </c>
      <c r="I53" s="579">
        <v>1104.79863907</v>
      </c>
      <c r="J53" s="579">
        <v>413.59667053999999</v>
      </c>
      <c r="K53" s="579">
        <v>679.09062326999992</v>
      </c>
      <c r="M53" s="1203"/>
    </row>
    <row r="54" spans="1:13" ht="13.5" customHeight="1" x14ac:dyDescent="0.3">
      <c r="B54" s="585"/>
      <c r="C54" s="685"/>
      <c r="D54" s="585"/>
      <c r="E54" s="581"/>
      <c r="F54" s="1075"/>
      <c r="G54" s="1075"/>
      <c r="H54" s="1075"/>
      <c r="I54" s="1075"/>
      <c r="J54" s="1075"/>
      <c r="K54" s="1075"/>
    </row>
    <row r="55" spans="1:13" ht="13.5" customHeight="1" x14ac:dyDescent="0.3">
      <c r="A55" s="1202"/>
      <c r="B55" s="602"/>
      <c r="C55" s="685"/>
      <c r="D55" s="1201"/>
      <c r="F55" s="1201"/>
      <c r="G55" s="1201"/>
      <c r="H55" s="1201"/>
      <c r="I55" s="1201"/>
      <c r="J55" s="1201"/>
      <c r="K55" s="1201"/>
    </row>
    <row r="56" spans="1:13" ht="13.5" customHeight="1" x14ac:dyDescent="0.3">
      <c r="B56" s="563"/>
    </row>
    <row r="57" spans="1:13" ht="13.5" customHeight="1" x14ac:dyDescent="0.3">
      <c r="A57" s="587" t="s">
        <v>1355</v>
      </c>
      <c r="B57" s="587"/>
      <c r="C57" s="587"/>
      <c r="D57" s="1096"/>
      <c r="E57" s="587"/>
    </row>
    <row r="58" spans="1:13" ht="13.5" customHeight="1" x14ac:dyDescent="0.3">
      <c r="A58" s="1200"/>
      <c r="B58" s="596"/>
      <c r="C58" s="596"/>
      <c r="D58" s="596"/>
      <c r="E58" s="596"/>
    </row>
    <row r="59" spans="1:13" x14ac:dyDescent="0.3">
      <c r="B59" s="1040"/>
      <c r="C59" s="685"/>
      <c r="D59" s="1040"/>
      <c r="E59" s="596"/>
      <c r="L59" s="1198"/>
    </row>
    <row r="60" spans="1:13" ht="15.6" customHeight="1" x14ac:dyDescent="0.3">
      <c r="A60" s="604" t="s">
        <v>305</v>
      </c>
      <c r="B60" s="1199" t="s">
        <v>288</v>
      </c>
      <c r="C60" s="685"/>
      <c r="D60" s="1199" t="s">
        <v>1354</v>
      </c>
      <c r="E60" s="558"/>
      <c r="F60" s="2141" t="s">
        <v>1353</v>
      </c>
      <c r="G60" s="2142"/>
      <c r="H60" s="2142"/>
      <c r="I60" s="2142"/>
      <c r="J60" s="2142"/>
      <c r="K60" s="2142"/>
      <c r="L60" s="1198"/>
    </row>
    <row r="61" spans="1:13" ht="29.4" customHeight="1" thickBot="1" x14ac:dyDescent="0.35">
      <c r="A61" s="582" t="s">
        <v>137</v>
      </c>
      <c r="B61" s="591" t="s">
        <v>288</v>
      </c>
      <c r="C61" s="1197"/>
      <c r="D61" s="591" t="s">
        <v>1352</v>
      </c>
      <c r="E61" s="1196"/>
      <c r="F61" s="591" t="s">
        <v>1352</v>
      </c>
      <c r="G61" s="591" t="s">
        <v>295</v>
      </c>
      <c r="H61" s="591" t="s">
        <v>294</v>
      </c>
      <c r="I61" s="591" t="s">
        <v>293</v>
      </c>
      <c r="J61" s="591" t="s">
        <v>292</v>
      </c>
      <c r="K61" s="695" t="s">
        <v>331</v>
      </c>
      <c r="L61" s="1191"/>
    </row>
    <row r="62" spans="1:13" x14ac:dyDescent="0.3">
      <c r="A62" s="1077" t="s">
        <v>1078</v>
      </c>
      <c r="B62" s="1076">
        <v>136.05737679000001</v>
      </c>
      <c r="C62" s="685"/>
      <c r="D62" s="1076">
        <v>9.4966968999999981</v>
      </c>
      <c r="E62" s="581"/>
      <c r="F62" s="1076">
        <v>126.56067989</v>
      </c>
      <c r="G62" s="1076">
        <v>91.625617779999999</v>
      </c>
      <c r="H62" s="1076">
        <v>16.271537670000001</v>
      </c>
      <c r="I62" s="1076">
        <v>5.1189805900000005</v>
      </c>
      <c r="J62" s="1076">
        <v>13.54454385</v>
      </c>
      <c r="K62" s="1076">
        <v>0</v>
      </c>
      <c r="L62" s="1191"/>
    </row>
    <row r="63" spans="1:13" x14ac:dyDescent="0.3">
      <c r="A63" s="1077" t="s">
        <v>1335</v>
      </c>
      <c r="B63" s="1076">
        <v>577.69461754999998</v>
      </c>
      <c r="C63" s="685"/>
      <c r="D63" s="1076">
        <v>293.17971111999998</v>
      </c>
      <c r="E63" s="581"/>
      <c r="F63" s="1076">
        <v>284.51490643</v>
      </c>
      <c r="G63" s="1076">
        <v>230.80376143999999</v>
      </c>
      <c r="H63" s="1076">
        <v>14.646396960000001</v>
      </c>
      <c r="I63" s="1076">
        <v>38.082136509999998</v>
      </c>
      <c r="J63" s="1076">
        <v>0.98261152000000007</v>
      </c>
      <c r="K63" s="1076">
        <v>0</v>
      </c>
      <c r="L63" s="1191"/>
    </row>
    <row r="64" spans="1:13" x14ac:dyDescent="0.3">
      <c r="A64" s="586" t="s">
        <v>1334</v>
      </c>
      <c r="B64" s="585">
        <v>133.31867511999999</v>
      </c>
      <c r="C64" s="685"/>
      <c r="D64" s="585">
        <v>78.829302639999995</v>
      </c>
      <c r="E64" s="581"/>
      <c r="F64" s="585">
        <v>54.48937248</v>
      </c>
      <c r="G64" s="585">
        <v>52.207412349999998</v>
      </c>
      <c r="H64" s="585">
        <v>2.0360059599999998</v>
      </c>
      <c r="I64" s="585">
        <v>0.11576039</v>
      </c>
      <c r="J64" s="585">
        <v>0.13019378000000001</v>
      </c>
      <c r="K64" s="585">
        <v>0</v>
      </c>
      <c r="L64" s="1191"/>
    </row>
    <row r="65" spans="1:12" x14ac:dyDescent="0.3">
      <c r="A65" s="586" t="s">
        <v>1333</v>
      </c>
      <c r="B65" s="585">
        <v>407.16893084000003</v>
      </c>
      <c r="C65" s="685"/>
      <c r="D65" s="585">
        <v>214.35040848</v>
      </c>
      <c r="E65" s="581"/>
      <c r="F65" s="585">
        <v>192.81852236</v>
      </c>
      <c r="G65" s="585">
        <v>178.43620497000001</v>
      </c>
      <c r="H65" s="585">
        <v>12.51982263</v>
      </c>
      <c r="I65" s="585">
        <v>1.01007702</v>
      </c>
      <c r="J65" s="585">
        <v>0.85241774000000003</v>
      </c>
      <c r="K65" s="585">
        <v>0</v>
      </c>
      <c r="L65" s="1191"/>
    </row>
    <row r="66" spans="1:12" x14ac:dyDescent="0.3">
      <c r="A66" s="599" t="s">
        <v>1332</v>
      </c>
      <c r="B66" s="585">
        <v>37.20701159</v>
      </c>
      <c r="C66" s="685"/>
      <c r="D66" s="585">
        <v>0</v>
      </c>
      <c r="E66" s="581"/>
      <c r="F66" s="585">
        <v>37.20701159</v>
      </c>
      <c r="G66" s="585">
        <v>0.16014411999999997</v>
      </c>
      <c r="H66" s="585">
        <v>9.0568369999999995E-2</v>
      </c>
      <c r="I66" s="585">
        <v>36.956299099999995</v>
      </c>
      <c r="J66" s="585">
        <v>0</v>
      </c>
      <c r="K66" s="585">
        <v>0</v>
      </c>
      <c r="L66" s="1191"/>
    </row>
    <row r="67" spans="1:12" x14ac:dyDescent="0.3">
      <c r="A67" s="1078" t="s">
        <v>1331</v>
      </c>
      <c r="B67" s="1076">
        <v>797.08278525999992</v>
      </c>
      <c r="C67" s="685"/>
      <c r="D67" s="585">
        <v>5.7107272099999999</v>
      </c>
      <c r="E67" s="581"/>
      <c r="F67" s="1076">
        <v>791.37205804999996</v>
      </c>
      <c r="G67" s="1076">
        <v>17.365068200000003</v>
      </c>
      <c r="H67" s="1076">
        <v>20.804255229999999</v>
      </c>
      <c r="I67" s="1076">
        <v>313.15491357999997</v>
      </c>
      <c r="J67" s="1076">
        <v>79.752985219999999</v>
      </c>
      <c r="K67" s="1076">
        <v>360.29483582</v>
      </c>
      <c r="L67" s="1191"/>
    </row>
    <row r="68" spans="1:12" x14ac:dyDescent="0.3">
      <c r="A68" s="586" t="s">
        <v>1330</v>
      </c>
      <c r="B68" s="585">
        <v>40.547984379999995</v>
      </c>
      <c r="C68" s="685"/>
      <c r="D68" s="585">
        <v>5.7107272099999999</v>
      </c>
      <c r="E68" s="581"/>
      <c r="F68" s="585">
        <v>34.837257169999994</v>
      </c>
      <c r="G68" s="585">
        <v>17.296106250000001</v>
      </c>
      <c r="H68" s="585">
        <v>16.546150300000001</v>
      </c>
      <c r="I68" s="585">
        <v>0.65371082999999996</v>
      </c>
      <c r="J68" s="585">
        <v>0.34128978999999998</v>
      </c>
      <c r="K68" s="585">
        <v>0</v>
      </c>
      <c r="L68" s="1191"/>
    </row>
    <row r="69" spans="1:12" x14ac:dyDescent="0.3">
      <c r="A69" s="586" t="s">
        <v>1329</v>
      </c>
      <c r="B69" s="585">
        <v>9.5099584900000007</v>
      </c>
      <c r="C69" s="685"/>
      <c r="D69" s="585">
        <v>0</v>
      </c>
      <c r="E69" s="581"/>
      <c r="F69" s="585">
        <v>9.5099584900000007</v>
      </c>
      <c r="G69" s="585">
        <v>6.8961950000000008E-2</v>
      </c>
      <c r="H69" s="585">
        <v>4.25810493</v>
      </c>
      <c r="I69" s="585">
        <v>5.1828916099999995</v>
      </c>
      <c r="J69" s="585">
        <v>0</v>
      </c>
      <c r="K69" s="585">
        <v>0</v>
      </c>
      <c r="L69" s="1191"/>
    </row>
    <row r="70" spans="1:12" x14ac:dyDescent="0.3">
      <c r="A70" s="559" t="s">
        <v>1328</v>
      </c>
      <c r="B70" s="585">
        <v>747.02484239</v>
      </c>
      <c r="C70" s="685"/>
      <c r="D70" s="585">
        <v>0</v>
      </c>
      <c r="E70" s="581"/>
      <c r="F70" s="585">
        <v>747.02484239</v>
      </c>
      <c r="G70" s="585">
        <v>0</v>
      </c>
      <c r="H70" s="585">
        <v>0</v>
      </c>
      <c r="I70" s="585">
        <v>307.31831113999999</v>
      </c>
      <c r="J70" s="585">
        <v>79.411695430000009</v>
      </c>
      <c r="K70" s="585">
        <v>360.29483582</v>
      </c>
      <c r="L70" s="1191"/>
    </row>
    <row r="71" spans="1:12" x14ac:dyDescent="0.3">
      <c r="A71" s="683" t="s">
        <v>1327</v>
      </c>
      <c r="B71" s="1076">
        <v>34.705854209999998</v>
      </c>
      <c r="C71" s="685"/>
      <c r="D71" s="1076">
        <v>1.57410969</v>
      </c>
      <c r="E71" s="581"/>
      <c r="F71" s="1076">
        <v>33.131744519999998</v>
      </c>
      <c r="G71" s="1076">
        <v>3.7915921699999999</v>
      </c>
      <c r="H71" s="1076">
        <v>19.964084360000001</v>
      </c>
      <c r="I71" s="1076">
        <v>5.1506560200000004</v>
      </c>
      <c r="J71" s="1076">
        <v>4.2254119699999997</v>
      </c>
      <c r="K71" s="1076">
        <v>0</v>
      </c>
      <c r="L71" s="1191"/>
    </row>
    <row r="72" spans="1:12" x14ac:dyDescent="0.3">
      <c r="A72" s="586" t="s">
        <v>1326</v>
      </c>
      <c r="B72" s="585">
        <v>24.846096499999998</v>
      </c>
      <c r="C72" s="685"/>
      <c r="D72" s="585">
        <v>0</v>
      </c>
      <c r="E72" s="581"/>
      <c r="F72" s="585">
        <v>24.846096499999998</v>
      </c>
      <c r="G72" s="585">
        <v>0.26166665</v>
      </c>
      <c r="H72" s="585">
        <v>16.233937739999998</v>
      </c>
      <c r="I72" s="585">
        <v>4.2643985600000001</v>
      </c>
      <c r="J72" s="585">
        <v>4.0860935500000002</v>
      </c>
      <c r="K72" s="585">
        <v>0</v>
      </c>
      <c r="L72" s="1191"/>
    </row>
    <row r="73" spans="1:12" x14ac:dyDescent="0.3">
      <c r="A73" s="586" t="s">
        <v>1325</v>
      </c>
      <c r="B73" s="585">
        <v>4.7489210800000006</v>
      </c>
      <c r="C73" s="685"/>
      <c r="D73" s="585">
        <v>0.55737289000000001</v>
      </c>
      <c r="E73" s="581"/>
      <c r="F73" s="585">
        <v>4.1915481900000007</v>
      </c>
      <c r="G73" s="585">
        <v>1.95703965</v>
      </c>
      <c r="H73" s="585">
        <v>1.7952400099999999</v>
      </c>
      <c r="I73" s="585">
        <v>0.43925249</v>
      </c>
      <c r="J73" s="585">
        <v>1.6039999999999999E-5</v>
      </c>
      <c r="K73" s="585">
        <v>0</v>
      </c>
      <c r="L73" s="1191"/>
    </row>
    <row r="74" spans="1:12" x14ac:dyDescent="0.3">
      <c r="A74" s="586" t="s">
        <v>1324</v>
      </c>
      <c r="B74" s="585">
        <v>5.1108366300000005</v>
      </c>
      <c r="C74" s="685"/>
      <c r="D74" s="585">
        <v>1.0167368000000001</v>
      </c>
      <c r="E74" s="581"/>
      <c r="F74" s="585">
        <v>4.0940998300000002</v>
      </c>
      <c r="G74" s="585">
        <v>1.5728858700000001</v>
      </c>
      <c r="H74" s="585">
        <v>1.9349066100000001</v>
      </c>
      <c r="I74" s="585">
        <v>0.44700497</v>
      </c>
      <c r="J74" s="585">
        <v>0.13930238</v>
      </c>
      <c r="K74" s="585">
        <v>0</v>
      </c>
      <c r="L74" s="1191"/>
    </row>
    <row r="75" spans="1:12" x14ac:dyDescent="0.3">
      <c r="A75" s="1077" t="s">
        <v>1323</v>
      </c>
      <c r="B75" s="1076">
        <v>194.48768483999999</v>
      </c>
      <c r="C75" s="685"/>
      <c r="D75" s="1076">
        <v>5.8125804099999998</v>
      </c>
      <c r="E75" s="581"/>
      <c r="F75" s="1076">
        <v>188.67510442999998</v>
      </c>
      <c r="G75" s="1076">
        <v>79.510144329999989</v>
      </c>
      <c r="H75" s="1076">
        <v>66.643668090000006</v>
      </c>
      <c r="I75" s="1076">
        <v>9.1221244299999995</v>
      </c>
      <c r="J75" s="1076">
        <v>33.399167580000004</v>
      </c>
      <c r="K75" s="1076">
        <v>0</v>
      </c>
      <c r="L75" s="1191"/>
    </row>
    <row r="76" spans="1:12" x14ac:dyDescent="0.3">
      <c r="A76" s="586" t="s">
        <v>1322</v>
      </c>
      <c r="B76" s="585">
        <v>46.681995799999996</v>
      </c>
      <c r="C76" s="685"/>
      <c r="D76" s="585">
        <v>0</v>
      </c>
      <c r="E76" s="581"/>
      <c r="F76" s="585">
        <v>46.681995799999996</v>
      </c>
      <c r="G76" s="585">
        <v>36.758599320000002</v>
      </c>
      <c r="H76" s="585">
        <v>5.8729869500000005</v>
      </c>
      <c r="I76" s="585">
        <v>0.23371106</v>
      </c>
      <c r="J76" s="585">
        <v>3.81669847</v>
      </c>
      <c r="K76" s="585">
        <v>0</v>
      </c>
      <c r="L76" s="1191"/>
    </row>
    <row r="77" spans="1:12" x14ac:dyDescent="0.3">
      <c r="A77" s="559" t="s">
        <v>1321</v>
      </c>
      <c r="B77" s="585">
        <v>37.404434250000001</v>
      </c>
      <c r="C77" s="685"/>
      <c r="D77" s="585">
        <v>0.15829517999999998</v>
      </c>
      <c r="E77" s="581"/>
      <c r="F77" s="585">
        <v>37.246139069999998</v>
      </c>
      <c r="G77" s="585">
        <v>1.04051085</v>
      </c>
      <c r="H77" s="585">
        <v>27.359600709999999</v>
      </c>
      <c r="I77" s="585">
        <v>1.2383064699999999</v>
      </c>
      <c r="J77" s="585">
        <v>7.6077210400000004</v>
      </c>
      <c r="K77" s="585">
        <v>0</v>
      </c>
      <c r="L77" s="1191"/>
    </row>
    <row r="78" spans="1:12" x14ac:dyDescent="0.3">
      <c r="A78" s="586" t="s">
        <v>1320</v>
      </c>
      <c r="B78" s="585">
        <v>93.515951149999992</v>
      </c>
      <c r="C78" s="685"/>
      <c r="D78" s="585">
        <v>5.5564694399999999</v>
      </c>
      <c r="E78" s="581"/>
      <c r="F78" s="585">
        <v>87.959481709999991</v>
      </c>
      <c r="G78" s="585">
        <v>38.36468223</v>
      </c>
      <c r="H78" s="585">
        <v>25.327644970000001</v>
      </c>
      <c r="I78" s="585">
        <v>5.6959976500000007</v>
      </c>
      <c r="J78" s="585">
        <v>18.571156859999999</v>
      </c>
      <c r="K78" s="585">
        <v>0</v>
      </c>
      <c r="L78" s="1191"/>
    </row>
    <row r="79" spans="1:12" x14ac:dyDescent="0.3">
      <c r="A79" s="586" t="s">
        <v>1319</v>
      </c>
      <c r="B79" s="585">
        <v>2.9590492300000002</v>
      </c>
      <c r="C79" s="685"/>
      <c r="D79" s="585">
        <v>0</v>
      </c>
      <c r="E79" s="581"/>
      <c r="F79" s="585">
        <v>2.9590492300000002</v>
      </c>
      <c r="G79" s="585">
        <v>0.44464720999999996</v>
      </c>
      <c r="H79" s="585">
        <v>0.17225013</v>
      </c>
      <c r="I79" s="585">
        <v>0</v>
      </c>
      <c r="J79" s="585">
        <v>2.3421518900000002</v>
      </c>
      <c r="K79" s="585">
        <v>0</v>
      </c>
      <c r="L79" s="1191"/>
    </row>
    <row r="80" spans="1:12" x14ac:dyDescent="0.3">
      <c r="A80" s="586" t="s">
        <v>1318</v>
      </c>
      <c r="B80" s="585">
        <v>12.87908725</v>
      </c>
      <c r="C80" s="685"/>
      <c r="D80" s="585">
        <v>9.7815790000000014E-2</v>
      </c>
      <c r="E80" s="581"/>
      <c r="F80" s="585">
        <v>12.781271459999999</v>
      </c>
      <c r="G80" s="585">
        <v>2.9017047200000001</v>
      </c>
      <c r="H80" s="585">
        <v>7.8519750999999998</v>
      </c>
      <c r="I80" s="585">
        <v>1.95410817</v>
      </c>
      <c r="J80" s="585">
        <v>7.3483469999999995E-2</v>
      </c>
      <c r="K80" s="585">
        <v>0</v>
      </c>
      <c r="L80" s="1191"/>
    </row>
    <row r="81" spans="1:14" x14ac:dyDescent="0.3">
      <c r="A81" s="586" t="s">
        <v>1317</v>
      </c>
      <c r="B81" s="585">
        <v>1.0471671599999999</v>
      </c>
      <c r="C81" s="685"/>
      <c r="D81" s="585">
        <v>0</v>
      </c>
      <c r="E81" s="581"/>
      <c r="F81" s="585">
        <v>1.0471671599999999</v>
      </c>
      <c r="G81" s="585">
        <v>0</v>
      </c>
      <c r="H81" s="585">
        <v>5.9210230000000003E-2</v>
      </c>
      <c r="I81" s="585">
        <v>1.08E-6</v>
      </c>
      <c r="J81" s="585">
        <v>0.98795585000000008</v>
      </c>
      <c r="K81" s="585">
        <v>0</v>
      </c>
      <c r="L81" s="1191"/>
    </row>
    <row r="82" spans="1:14" x14ac:dyDescent="0.3">
      <c r="A82" s="1077" t="s">
        <v>1316</v>
      </c>
      <c r="B82" s="1076">
        <v>802.8382944199999</v>
      </c>
      <c r="C82" s="678"/>
      <c r="D82" s="1076">
        <v>15.9650342</v>
      </c>
      <c r="E82" s="581"/>
      <c r="F82" s="1076">
        <v>786.87326021999991</v>
      </c>
      <c r="G82" s="1076">
        <v>124.81428346999999</v>
      </c>
      <c r="H82" s="1076">
        <v>282.49214265000001</v>
      </c>
      <c r="I82" s="1076">
        <v>142.52764743</v>
      </c>
      <c r="J82" s="1076">
        <v>154.56083790000002</v>
      </c>
      <c r="K82" s="1076">
        <v>82.478348769999997</v>
      </c>
      <c r="L82" s="1191"/>
    </row>
    <row r="83" spans="1:14" x14ac:dyDescent="0.3">
      <c r="A83" s="586" t="s">
        <v>1315</v>
      </c>
      <c r="B83" s="585">
        <v>123.16581122000001</v>
      </c>
      <c r="C83" s="685"/>
      <c r="D83" s="585">
        <v>6.2937505899999993</v>
      </c>
      <c r="E83" s="1195"/>
      <c r="F83" s="585">
        <v>116.87206063000001</v>
      </c>
      <c r="G83" s="585">
        <v>2.4973529800000001</v>
      </c>
      <c r="H83" s="585">
        <v>66.803226179999996</v>
      </c>
      <c r="I83" s="585">
        <v>5.8242189199999999</v>
      </c>
      <c r="J83" s="585">
        <v>41.71897903</v>
      </c>
      <c r="K83" s="585">
        <v>2.8283519999999999E-2</v>
      </c>
      <c r="L83" s="1191"/>
    </row>
    <row r="84" spans="1:14" x14ac:dyDescent="0.3">
      <c r="A84" s="586" t="s">
        <v>1314</v>
      </c>
      <c r="B84" s="585">
        <v>111.88702404</v>
      </c>
      <c r="C84" s="685"/>
      <c r="D84" s="585">
        <v>2.0925288399999999</v>
      </c>
      <c r="E84" s="1195"/>
      <c r="F84" s="585">
        <v>109.7944952</v>
      </c>
      <c r="G84" s="585">
        <v>20.000959009999999</v>
      </c>
      <c r="H84" s="585">
        <v>73.574929749999995</v>
      </c>
      <c r="I84" s="585">
        <v>0.99450280999999996</v>
      </c>
      <c r="J84" s="585">
        <v>15.22410363</v>
      </c>
      <c r="K84" s="585">
        <v>0</v>
      </c>
      <c r="L84" s="1191"/>
    </row>
    <row r="85" spans="1:14" x14ac:dyDescent="0.3">
      <c r="A85" s="586" t="s">
        <v>1313</v>
      </c>
      <c r="B85" s="585">
        <v>275.20321365000001</v>
      </c>
      <c r="C85" s="685"/>
      <c r="D85" s="585">
        <v>2.1863247000000001</v>
      </c>
      <c r="E85" s="1195"/>
      <c r="F85" s="585">
        <v>273.01688895000001</v>
      </c>
      <c r="G85" s="585">
        <v>29.032246690000001</v>
      </c>
      <c r="H85" s="585">
        <v>23.410268629999997</v>
      </c>
      <c r="I85" s="585">
        <v>61.908542990000001</v>
      </c>
      <c r="J85" s="585">
        <v>78.802265390000002</v>
      </c>
      <c r="K85" s="585">
        <v>79.863565249999994</v>
      </c>
      <c r="L85" s="1191"/>
    </row>
    <row r="86" spans="1:14" x14ac:dyDescent="0.3">
      <c r="A86" s="586" t="s">
        <v>1312</v>
      </c>
      <c r="B86" s="585">
        <v>122.60251541000001</v>
      </c>
      <c r="C86" s="685"/>
      <c r="D86" s="585">
        <v>3.34662427</v>
      </c>
      <c r="E86" s="1195"/>
      <c r="F86" s="585">
        <v>119.25589114</v>
      </c>
      <c r="G86" s="585">
        <v>20.942067050000002</v>
      </c>
      <c r="H86" s="585">
        <v>65.723150029999999</v>
      </c>
      <c r="I86" s="585">
        <v>22.799111719999999</v>
      </c>
      <c r="J86" s="585">
        <v>9.7915623400000005</v>
      </c>
      <c r="K86" s="585">
        <v>0</v>
      </c>
      <c r="L86" s="1191"/>
    </row>
    <row r="87" spans="1:14" x14ac:dyDescent="0.3">
      <c r="A87" s="586" t="s">
        <v>1311</v>
      </c>
      <c r="B87" s="585">
        <v>95.41032915000001</v>
      </c>
      <c r="C87" s="1194"/>
      <c r="D87" s="585">
        <v>1.1282288900000002</v>
      </c>
      <c r="F87" s="585">
        <v>94.282100260000007</v>
      </c>
      <c r="G87" s="585">
        <v>44.05191688</v>
      </c>
      <c r="H87" s="585">
        <v>27.915941979999999</v>
      </c>
      <c r="I87" s="585">
        <v>17.516882200000001</v>
      </c>
      <c r="J87" s="585">
        <v>4.7973591999999998</v>
      </c>
      <c r="K87" s="585">
        <v>0</v>
      </c>
      <c r="L87" s="1191"/>
    </row>
    <row r="88" spans="1:14" x14ac:dyDescent="0.3">
      <c r="A88" s="586" t="s">
        <v>1310</v>
      </c>
      <c r="B88" s="585">
        <v>57.155681510000001</v>
      </c>
      <c r="C88" s="685"/>
      <c r="D88" s="585">
        <v>0.11442923000000001</v>
      </c>
      <c r="F88" s="585">
        <v>57.041252280000002</v>
      </c>
      <c r="G88" s="585">
        <v>3.2903823000000001</v>
      </c>
      <c r="H88" s="585">
        <v>19.340035400000001</v>
      </c>
      <c r="I88" s="585">
        <v>33.212774619999998</v>
      </c>
      <c r="J88" s="585">
        <v>1.1980599600000001</v>
      </c>
      <c r="K88" s="585">
        <v>0</v>
      </c>
      <c r="L88" s="1191"/>
    </row>
    <row r="89" spans="1:14" x14ac:dyDescent="0.3">
      <c r="A89" s="586" t="s">
        <v>1309</v>
      </c>
      <c r="B89" s="585">
        <v>17.413719439999998</v>
      </c>
      <c r="C89" s="685"/>
      <c r="D89" s="585">
        <v>0.80314768000000003</v>
      </c>
      <c r="F89" s="585">
        <v>16.610571759999999</v>
      </c>
      <c r="G89" s="585">
        <v>4.9993585599999992</v>
      </c>
      <c r="H89" s="585">
        <v>5.7245906800000004</v>
      </c>
      <c r="I89" s="585">
        <v>0.27161416999999999</v>
      </c>
      <c r="J89" s="585">
        <v>3.0285083500000001</v>
      </c>
      <c r="K89" s="585">
        <v>2.5865</v>
      </c>
      <c r="L89" s="1191"/>
    </row>
    <row r="90" spans="1:14" x14ac:dyDescent="0.3">
      <c r="A90" s="1077" t="s">
        <v>1308</v>
      </c>
      <c r="B90" s="1076">
        <v>705.98717453999996</v>
      </c>
      <c r="C90" s="685"/>
      <c r="D90" s="1076">
        <v>0</v>
      </c>
      <c r="F90" s="1076">
        <v>705.98717453999996</v>
      </c>
      <c r="G90" s="1076">
        <v>49.102553880000002</v>
      </c>
      <c r="H90" s="1076">
        <v>6.0595298199999998</v>
      </c>
      <c r="I90" s="1076">
        <v>405.71767997000001</v>
      </c>
      <c r="J90" s="1076">
        <v>0.25203911000000001</v>
      </c>
      <c r="K90" s="1076">
        <v>244.85537176</v>
      </c>
      <c r="L90" s="1191"/>
    </row>
    <row r="91" spans="1:14" x14ac:dyDescent="0.3">
      <c r="A91" s="586" t="s">
        <v>1307</v>
      </c>
      <c r="B91" s="585">
        <v>19.40229751</v>
      </c>
      <c r="C91" s="685"/>
      <c r="D91" s="585">
        <v>0</v>
      </c>
      <c r="F91" s="585">
        <v>19.40229751</v>
      </c>
      <c r="G91" s="585">
        <v>0</v>
      </c>
      <c r="H91" s="585">
        <v>5.6733869199999996</v>
      </c>
      <c r="I91" s="585">
        <v>13.23697904</v>
      </c>
      <c r="J91" s="585">
        <v>0</v>
      </c>
      <c r="K91" s="585">
        <v>0.49193155</v>
      </c>
      <c r="L91" s="1191"/>
    </row>
    <row r="92" spans="1:14" x14ac:dyDescent="0.3">
      <c r="A92" s="586" t="s">
        <v>1306</v>
      </c>
      <c r="B92" s="585">
        <v>686.19333513000004</v>
      </c>
      <c r="C92" s="685"/>
      <c r="D92" s="585">
        <v>0</v>
      </c>
      <c r="E92" s="587"/>
      <c r="F92" s="585">
        <v>686.19333513000004</v>
      </c>
      <c r="G92" s="585">
        <v>49.071972979999998</v>
      </c>
      <c r="H92" s="585">
        <v>2.51819E-2</v>
      </c>
      <c r="I92" s="585">
        <v>392.48070093000001</v>
      </c>
      <c r="J92" s="585">
        <v>0.25203911000000001</v>
      </c>
      <c r="K92" s="585">
        <v>244.36344020999999</v>
      </c>
      <c r="L92" s="1191"/>
    </row>
    <row r="93" spans="1:14" x14ac:dyDescent="0.3">
      <c r="A93" s="586" t="s">
        <v>1305</v>
      </c>
      <c r="B93" s="585">
        <v>0.3915419</v>
      </c>
      <c r="C93" s="685"/>
      <c r="D93" s="585">
        <v>0</v>
      </c>
      <c r="E93" s="1093"/>
      <c r="F93" s="585">
        <v>0.3915419</v>
      </c>
      <c r="G93" s="585">
        <v>3.0580900000000001E-2</v>
      </c>
      <c r="H93" s="585">
        <v>0.36096100000000003</v>
      </c>
      <c r="I93" s="585">
        <v>0</v>
      </c>
      <c r="J93" s="585">
        <v>0</v>
      </c>
      <c r="K93" s="585">
        <v>0</v>
      </c>
      <c r="L93" s="1191"/>
      <c r="N93" s="1192"/>
    </row>
    <row r="94" spans="1:14" x14ac:dyDescent="0.3">
      <c r="A94" s="1077" t="s">
        <v>1304</v>
      </c>
      <c r="B94" s="1076">
        <v>34.611901949999996</v>
      </c>
      <c r="C94" s="685"/>
      <c r="D94" s="1076">
        <v>0.45094794999999999</v>
      </c>
      <c r="E94" s="596"/>
      <c r="F94" s="1076">
        <v>34.160953999999997</v>
      </c>
      <c r="G94" s="1076">
        <v>1.4714724699999999</v>
      </c>
      <c r="H94" s="1076">
        <v>2.0762911100000001</v>
      </c>
      <c r="I94" s="1076">
        <v>28.42891586</v>
      </c>
      <c r="J94" s="1076">
        <v>2.18427456</v>
      </c>
      <c r="K94" s="1076">
        <v>0</v>
      </c>
      <c r="L94" s="1191"/>
      <c r="N94" s="1192"/>
    </row>
    <row r="95" spans="1:14" x14ac:dyDescent="0.3">
      <c r="A95" s="599" t="s">
        <v>1303</v>
      </c>
      <c r="B95" s="585">
        <v>29.58785374</v>
      </c>
      <c r="C95" s="685"/>
      <c r="D95" s="585">
        <v>0</v>
      </c>
      <c r="E95" s="558"/>
      <c r="F95" s="585">
        <v>29.58785374</v>
      </c>
      <c r="G95" s="585">
        <v>0.15867258000000001</v>
      </c>
      <c r="H95" s="585">
        <v>1.11218503</v>
      </c>
      <c r="I95" s="585">
        <v>28.317109939999998</v>
      </c>
      <c r="J95" s="585">
        <v>-1.1381E-4</v>
      </c>
      <c r="K95" s="585">
        <v>0</v>
      </c>
      <c r="L95" s="1191"/>
      <c r="N95" s="1192"/>
    </row>
    <row r="96" spans="1:14" x14ac:dyDescent="0.3">
      <c r="A96" s="599" t="s">
        <v>1302</v>
      </c>
      <c r="B96" s="585">
        <v>0.77730147999999999</v>
      </c>
      <c r="C96" s="685"/>
      <c r="D96" s="585">
        <v>0</v>
      </c>
      <c r="E96" s="1193"/>
      <c r="F96" s="585">
        <v>0.77730147999999999</v>
      </c>
      <c r="G96" s="585">
        <v>0.43010624000000003</v>
      </c>
      <c r="H96" s="585">
        <v>0</v>
      </c>
      <c r="I96" s="585">
        <v>0</v>
      </c>
      <c r="J96" s="585">
        <v>0.34719524000000002</v>
      </c>
      <c r="K96" s="585">
        <v>0</v>
      </c>
      <c r="L96" s="1191"/>
      <c r="N96" s="1192"/>
    </row>
    <row r="97" spans="1:33" x14ac:dyDescent="0.3">
      <c r="A97" s="586" t="s">
        <v>1301</v>
      </c>
      <c r="B97" s="585">
        <v>4.2467467299999999</v>
      </c>
      <c r="C97" s="685"/>
      <c r="D97" s="585">
        <v>0.45094794999999999</v>
      </c>
      <c r="E97" s="581"/>
      <c r="F97" s="585">
        <v>3.7957987800000001</v>
      </c>
      <c r="G97" s="585">
        <v>0.88269365</v>
      </c>
      <c r="H97" s="585">
        <v>0.96410607999999998</v>
      </c>
      <c r="I97" s="585">
        <v>0.11180592</v>
      </c>
      <c r="J97" s="585">
        <v>1.8371931300000002</v>
      </c>
      <c r="K97" s="585">
        <v>0</v>
      </c>
      <c r="L97" s="1191"/>
      <c r="N97" s="1192"/>
    </row>
    <row r="98" spans="1:33" x14ac:dyDescent="0.3">
      <c r="A98" s="1077" t="s">
        <v>1079</v>
      </c>
      <c r="B98" s="1076">
        <v>310.00979183999999</v>
      </c>
      <c r="C98" s="685"/>
      <c r="D98" s="1076">
        <v>85.819303210000001</v>
      </c>
      <c r="E98" s="581"/>
      <c r="F98" s="1076">
        <v>224.19048863</v>
      </c>
      <c r="G98" s="1076">
        <v>59.912006980000001</v>
      </c>
      <c r="H98" s="1076">
        <v>103.47235166</v>
      </c>
      <c r="I98" s="1076">
        <v>58.39656102</v>
      </c>
      <c r="J98" s="1076">
        <v>2.4095689699999996</v>
      </c>
      <c r="K98" s="1076">
        <v>0</v>
      </c>
      <c r="L98" s="1191"/>
      <c r="N98" s="1192"/>
    </row>
    <row r="99" spans="1:33" x14ac:dyDescent="0.3">
      <c r="A99" s="586" t="s">
        <v>1298</v>
      </c>
      <c r="B99" s="585">
        <v>7.4242806400000001</v>
      </c>
      <c r="C99" s="685"/>
      <c r="D99" s="585">
        <v>0</v>
      </c>
      <c r="E99" s="581"/>
      <c r="F99" s="585">
        <v>7.4242806400000001</v>
      </c>
      <c r="G99" s="585">
        <v>3.3043646799999999</v>
      </c>
      <c r="H99" s="585">
        <v>6.3422159999999991E-2</v>
      </c>
      <c r="I99" s="585">
        <v>4.0564938000000001</v>
      </c>
      <c r="J99" s="585">
        <v>0</v>
      </c>
      <c r="K99" s="585">
        <v>0</v>
      </c>
      <c r="L99" s="1191"/>
      <c r="N99" s="1192"/>
    </row>
    <row r="100" spans="1:33" ht="15" thickBot="1" x14ac:dyDescent="0.35">
      <c r="B100" s="559">
        <v>0</v>
      </c>
      <c r="C100" s="685"/>
      <c r="D100" s="559">
        <v>0</v>
      </c>
      <c r="F100" s="559">
        <v>0</v>
      </c>
      <c r="G100" s="559">
        <v>0</v>
      </c>
      <c r="H100" s="559">
        <v>0</v>
      </c>
      <c r="I100" s="559">
        <v>0</v>
      </c>
      <c r="J100" s="559">
        <v>0</v>
      </c>
      <c r="K100" s="559">
        <v>0</v>
      </c>
      <c r="L100" s="1191"/>
    </row>
    <row r="101" spans="1:33" ht="15" thickBot="1" x14ac:dyDescent="0.35">
      <c r="A101" s="580" t="s">
        <v>330</v>
      </c>
      <c r="B101" s="579">
        <v>3600.8997620399996</v>
      </c>
      <c r="C101" s="685"/>
      <c r="D101" s="579">
        <v>418.00911069</v>
      </c>
      <c r="E101" s="581"/>
      <c r="F101" s="579">
        <v>3182.8906513499996</v>
      </c>
      <c r="G101" s="579">
        <v>661.7008654</v>
      </c>
      <c r="H101" s="579">
        <v>532.49367970999992</v>
      </c>
      <c r="I101" s="579">
        <v>1009.75610921</v>
      </c>
      <c r="J101" s="579">
        <v>291.31144068000003</v>
      </c>
      <c r="K101" s="579">
        <v>687.62855635000005</v>
      </c>
      <c r="L101" s="1191"/>
      <c r="P101" s="1083"/>
      <c r="Q101" s="1083"/>
      <c r="R101" s="1083"/>
      <c r="S101" s="1083"/>
      <c r="T101" s="1083"/>
      <c r="U101" s="1083"/>
      <c r="V101" s="1083"/>
      <c r="W101" s="1083"/>
      <c r="X101" s="1083"/>
      <c r="Y101" s="1083"/>
      <c r="Z101" s="1083"/>
      <c r="AA101" s="1083"/>
      <c r="AB101" s="1083"/>
      <c r="AC101" s="1083"/>
      <c r="AD101" s="1083"/>
      <c r="AE101" s="1083"/>
      <c r="AF101" s="1083"/>
      <c r="AG101" s="1083"/>
    </row>
    <row r="102" spans="1:33" x14ac:dyDescent="0.3">
      <c r="A102" s="586" t="s">
        <v>594</v>
      </c>
      <c r="B102" s="585">
        <v>934.16608896000002</v>
      </c>
      <c r="C102" s="685"/>
      <c r="D102" s="585">
        <v>304.37628640999998</v>
      </c>
      <c r="E102" s="581"/>
      <c r="F102" s="585">
        <v>629.78980254999999</v>
      </c>
      <c r="G102" s="585">
        <v>0</v>
      </c>
      <c r="H102" s="585">
        <v>439.55156985000002</v>
      </c>
      <c r="I102" s="585">
        <v>134.20737027999999</v>
      </c>
      <c r="J102" s="585">
        <v>56.030862419999998</v>
      </c>
      <c r="K102" s="585">
        <v>0</v>
      </c>
      <c r="L102" s="1191"/>
      <c r="P102" s="1083"/>
      <c r="Q102" s="1083"/>
      <c r="R102" s="1083"/>
      <c r="S102" s="1083"/>
      <c r="T102" s="1083"/>
      <c r="U102" s="1083"/>
      <c r="V102" s="1083"/>
      <c r="W102" s="1083"/>
      <c r="X102" s="1083"/>
      <c r="Y102" s="1083"/>
      <c r="Z102" s="1083"/>
      <c r="AA102" s="1083"/>
      <c r="AB102" s="1083"/>
      <c r="AC102" s="1083"/>
      <c r="AD102" s="1083"/>
      <c r="AE102" s="1083"/>
      <c r="AF102" s="1083"/>
      <c r="AG102" s="1083"/>
    </row>
    <row r="103" spans="1:33" x14ac:dyDescent="0.3">
      <c r="A103" s="586" t="s">
        <v>593</v>
      </c>
      <c r="B103" s="585">
        <v>443.54592207999997</v>
      </c>
      <c r="C103" s="685"/>
      <c r="D103" s="585">
        <v>0</v>
      </c>
      <c r="E103" s="581"/>
      <c r="F103" s="585">
        <v>443.54592207999997</v>
      </c>
      <c r="G103" s="585">
        <v>188.44580106999999</v>
      </c>
      <c r="H103" s="585">
        <v>181.68856648000002</v>
      </c>
      <c r="I103" s="585">
        <v>66.632461729999989</v>
      </c>
      <c r="J103" s="585">
        <v>6.7790927999999999</v>
      </c>
      <c r="K103" s="585">
        <v>0</v>
      </c>
      <c r="L103" s="1191"/>
      <c r="P103" s="1083"/>
      <c r="Q103" s="1083"/>
      <c r="R103" s="1083"/>
      <c r="S103" s="1083"/>
      <c r="T103" s="1083"/>
      <c r="U103" s="1083"/>
      <c r="V103" s="1083"/>
      <c r="W103" s="1083"/>
      <c r="X103" s="1083"/>
      <c r="Y103" s="1083"/>
      <c r="Z103" s="1083"/>
      <c r="AA103" s="1083"/>
      <c r="AB103" s="1083"/>
      <c r="AC103" s="1083"/>
      <c r="AD103" s="1083"/>
      <c r="AE103" s="1083"/>
      <c r="AF103" s="1083"/>
      <c r="AG103" s="1083"/>
    </row>
    <row r="104" spans="1:33" ht="15" thickBot="1" x14ac:dyDescent="0.35">
      <c r="A104" s="584" t="s">
        <v>1293</v>
      </c>
      <c r="B104" s="583">
        <v>353.52431002000003</v>
      </c>
      <c r="C104" s="685"/>
      <c r="D104" s="583">
        <v>0</v>
      </c>
      <c r="E104" s="581"/>
      <c r="F104" s="583">
        <v>353.52431002000003</v>
      </c>
      <c r="G104" s="583">
        <v>48.552324140000024</v>
      </c>
      <c r="H104" s="583">
        <v>177.70521231999999</v>
      </c>
      <c r="I104" s="583">
        <v>71.058464939999993</v>
      </c>
      <c r="J104" s="583">
        <v>56.208308620000004</v>
      </c>
      <c r="K104" s="583">
        <v>0</v>
      </c>
      <c r="L104" s="1191"/>
      <c r="P104" s="1083"/>
      <c r="Q104" s="1083"/>
      <c r="R104" s="1083"/>
      <c r="S104" s="1083"/>
      <c r="T104" s="1083"/>
      <c r="U104" s="1083"/>
      <c r="V104" s="1083"/>
      <c r="W104" s="1083"/>
      <c r="X104" s="1083"/>
      <c r="Y104" s="1083"/>
      <c r="Z104" s="1083"/>
      <c r="AA104" s="1083"/>
      <c r="AB104" s="1083"/>
      <c r="AC104" s="1083"/>
      <c r="AD104" s="1083"/>
      <c r="AE104" s="1083"/>
      <c r="AF104" s="1083"/>
      <c r="AG104" s="1083"/>
    </row>
    <row r="105" spans="1:33" ht="15" thickBot="1" x14ac:dyDescent="0.35">
      <c r="A105" s="578" t="s">
        <v>329</v>
      </c>
      <c r="B105" s="577">
        <v>1731.2363210600001</v>
      </c>
      <c r="C105" s="685"/>
      <c r="D105" s="577">
        <v>304.37628640999998</v>
      </c>
      <c r="E105" s="581"/>
      <c r="F105" s="577">
        <v>1426.86003465</v>
      </c>
      <c r="G105" s="577">
        <v>236.99812521000001</v>
      </c>
      <c r="H105" s="577">
        <v>798.94534865000003</v>
      </c>
      <c r="I105" s="577">
        <v>271.89829694999997</v>
      </c>
      <c r="J105" s="577">
        <v>119.01826384</v>
      </c>
      <c r="K105" s="577">
        <v>0</v>
      </c>
      <c r="L105" s="1191"/>
      <c r="P105" s="1083"/>
      <c r="Q105" s="1083"/>
      <c r="R105" s="1083"/>
      <c r="S105" s="1083"/>
      <c r="T105" s="1083"/>
      <c r="U105" s="1083"/>
      <c r="V105" s="1083"/>
      <c r="W105" s="1083"/>
      <c r="X105" s="1083"/>
      <c r="Y105" s="1083"/>
      <c r="Z105" s="1083"/>
      <c r="AA105" s="1083"/>
      <c r="AB105" s="1083"/>
      <c r="AC105" s="1083"/>
      <c r="AD105" s="1083"/>
      <c r="AE105" s="1083"/>
      <c r="AF105" s="1083"/>
      <c r="AG105" s="1083"/>
    </row>
    <row r="106" spans="1:33" ht="15" thickBot="1" x14ac:dyDescent="0.35">
      <c r="A106" s="580" t="s">
        <v>323</v>
      </c>
      <c r="B106" s="579">
        <v>3.18125E-3</v>
      </c>
      <c r="C106" s="685"/>
      <c r="D106" s="579">
        <v>0</v>
      </c>
      <c r="E106" s="581"/>
      <c r="F106" s="579">
        <v>3.18125E-3</v>
      </c>
      <c r="G106" s="579">
        <v>3.18125E-3</v>
      </c>
      <c r="H106" s="579">
        <v>0</v>
      </c>
      <c r="I106" s="579">
        <v>0</v>
      </c>
      <c r="J106" s="579">
        <v>0</v>
      </c>
      <c r="K106" s="579">
        <v>0</v>
      </c>
      <c r="L106" s="1191"/>
      <c r="P106" s="1083"/>
      <c r="Q106" s="1083"/>
      <c r="R106" s="1083"/>
      <c r="S106" s="1083"/>
      <c r="T106" s="1083"/>
      <c r="U106" s="1083"/>
      <c r="V106" s="1083"/>
      <c r="W106" s="1083"/>
      <c r="X106" s="1083"/>
      <c r="Y106" s="1083"/>
      <c r="Z106" s="1083"/>
      <c r="AA106" s="1083"/>
      <c r="AB106" s="1083"/>
      <c r="AC106" s="1083"/>
      <c r="AD106" s="1083"/>
      <c r="AE106" s="1083"/>
      <c r="AF106" s="1083"/>
      <c r="AG106" s="1083"/>
    </row>
    <row r="107" spans="1:33" ht="15" thickBot="1" x14ac:dyDescent="0.35">
      <c r="A107" s="580" t="s">
        <v>678</v>
      </c>
      <c r="B107" s="579">
        <v>0</v>
      </c>
      <c r="C107" s="685"/>
      <c r="D107" s="579">
        <v>0</v>
      </c>
      <c r="E107" s="581"/>
      <c r="F107" s="579">
        <v>0</v>
      </c>
      <c r="G107" s="579">
        <v>0</v>
      </c>
      <c r="H107" s="579">
        <v>0</v>
      </c>
      <c r="I107" s="579">
        <v>0</v>
      </c>
      <c r="J107" s="579">
        <v>0</v>
      </c>
      <c r="K107" s="579">
        <v>0</v>
      </c>
      <c r="L107" s="1191"/>
      <c r="P107" s="1083"/>
      <c r="Q107" s="1083"/>
      <c r="R107" s="1083"/>
      <c r="S107" s="1083"/>
      <c r="T107" s="1083"/>
      <c r="U107" s="1083"/>
      <c r="V107" s="1083"/>
      <c r="W107" s="1083"/>
      <c r="X107" s="1083"/>
      <c r="Y107" s="1083"/>
      <c r="Z107" s="1083"/>
      <c r="AA107" s="1083"/>
      <c r="AB107" s="1083"/>
      <c r="AC107" s="1083"/>
      <c r="AD107" s="1083"/>
      <c r="AE107" s="1083"/>
      <c r="AF107" s="1083"/>
      <c r="AG107" s="1083"/>
    </row>
    <row r="108" spans="1:33" ht="15" thickBot="1" x14ac:dyDescent="0.35">
      <c r="A108" s="578" t="s">
        <v>328</v>
      </c>
      <c r="B108" s="577">
        <v>5332.1392643499994</v>
      </c>
      <c r="C108" s="685"/>
      <c r="D108" s="577">
        <v>722.38539709999998</v>
      </c>
      <c r="E108" s="581"/>
      <c r="F108" s="577">
        <v>4609.7538672499995</v>
      </c>
      <c r="G108" s="577">
        <v>898.70217186000002</v>
      </c>
      <c r="H108" s="577">
        <v>1331.4390283600001</v>
      </c>
      <c r="I108" s="577">
        <v>1281.65440616</v>
      </c>
      <c r="J108" s="577">
        <v>410.32970452000006</v>
      </c>
      <c r="K108" s="577">
        <v>687.62855635000005</v>
      </c>
      <c r="L108" s="1191"/>
      <c r="P108" s="1083"/>
      <c r="Q108" s="1083"/>
      <c r="R108" s="1083"/>
      <c r="S108" s="1083"/>
      <c r="T108" s="1083"/>
      <c r="U108" s="1083"/>
      <c r="V108" s="1083"/>
      <c r="W108" s="1083"/>
      <c r="X108" s="1083"/>
      <c r="Y108" s="1083"/>
      <c r="Z108" s="1083"/>
      <c r="AA108" s="1083"/>
      <c r="AB108" s="1083"/>
      <c r="AC108" s="1083"/>
      <c r="AD108" s="1083"/>
      <c r="AE108" s="1083"/>
      <c r="AF108" s="1083"/>
      <c r="AG108" s="1083"/>
    </row>
    <row r="109" spans="1:33" ht="15" thickBot="1" x14ac:dyDescent="0.35">
      <c r="A109" s="580" t="s">
        <v>1292</v>
      </c>
      <c r="B109" s="579">
        <v>5332.1392643499994</v>
      </c>
      <c r="C109" s="685"/>
      <c r="D109" s="579">
        <v>722.38539709999998</v>
      </c>
      <c r="E109" s="581"/>
      <c r="F109" s="579">
        <v>4609.7538672499995</v>
      </c>
      <c r="G109" s="579">
        <v>898.70217186000002</v>
      </c>
      <c r="H109" s="579">
        <v>1331.4390283600001</v>
      </c>
      <c r="I109" s="579">
        <v>1281.65440616</v>
      </c>
      <c r="J109" s="579">
        <v>410.32970452000006</v>
      </c>
      <c r="K109" s="579">
        <v>687.62855635000005</v>
      </c>
      <c r="L109" s="1191"/>
      <c r="P109" s="1083"/>
      <c r="Q109" s="1083"/>
      <c r="R109" s="1083"/>
      <c r="S109" s="1083"/>
      <c r="T109" s="1083"/>
      <c r="U109" s="1083"/>
      <c r="V109" s="1083"/>
      <c r="W109" s="1083"/>
      <c r="X109" s="1083"/>
      <c r="Y109" s="1083"/>
      <c r="Z109" s="1083"/>
      <c r="AA109" s="1083"/>
      <c r="AB109" s="1083"/>
      <c r="AC109" s="1083"/>
      <c r="AD109" s="1083"/>
      <c r="AE109" s="1083"/>
      <c r="AF109" s="1083"/>
      <c r="AG109" s="1083"/>
    </row>
    <row r="110" spans="1:33" x14ac:dyDescent="0.3">
      <c r="B110" s="585"/>
      <c r="C110" s="685"/>
      <c r="D110" s="585"/>
      <c r="E110" s="581"/>
      <c r="F110" s="1075"/>
      <c r="G110" s="1075"/>
      <c r="H110" s="1075"/>
      <c r="I110" s="1075"/>
      <c r="J110" s="1075"/>
      <c r="K110" s="1075"/>
      <c r="L110" s="1191"/>
    </row>
    <row r="111" spans="1:33" x14ac:dyDescent="0.3">
      <c r="A111" s="586"/>
      <c r="B111" s="602"/>
      <c r="C111" s="585"/>
      <c r="D111" s="585"/>
      <c r="E111" s="585"/>
      <c r="F111" s="585"/>
      <c r="G111" s="585"/>
      <c r="H111" s="585"/>
      <c r="I111" s="585"/>
      <c r="J111" s="585"/>
      <c r="K111" s="585"/>
      <c r="L111" s="1191"/>
    </row>
    <row r="112" spans="1:33" x14ac:dyDescent="0.3">
      <c r="A112" s="586"/>
      <c r="B112" s="585"/>
      <c r="C112" s="685"/>
      <c r="D112" s="585"/>
      <c r="E112" s="581"/>
      <c r="F112" s="581"/>
      <c r="G112" s="581"/>
      <c r="H112" s="581"/>
      <c r="I112" s="581"/>
      <c r="J112" s="581"/>
      <c r="K112" s="581"/>
      <c r="L112" s="1191"/>
    </row>
    <row r="113" spans="1:12" x14ac:dyDescent="0.3">
      <c r="A113" s="586"/>
      <c r="B113" s="585"/>
      <c r="C113" s="685"/>
      <c r="D113" s="585"/>
      <c r="E113" s="581"/>
      <c r="F113" s="581"/>
      <c r="G113" s="581"/>
      <c r="H113" s="581"/>
      <c r="I113" s="581"/>
      <c r="J113" s="581"/>
      <c r="K113" s="581"/>
      <c r="L113" s="1191"/>
    </row>
    <row r="114" spans="1:12" x14ac:dyDescent="0.3">
      <c r="A114" s="586"/>
      <c r="B114" s="585"/>
      <c r="C114" s="685"/>
      <c r="D114" s="585"/>
      <c r="E114" s="581"/>
      <c r="F114" s="581"/>
      <c r="G114" s="581"/>
      <c r="H114" s="581"/>
      <c r="I114" s="581"/>
      <c r="J114" s="581"/>
      <c r="K114" s="581"/>
      <c r="L114" s="1191"/>
    </row>
    <row r="115" spans="1:12" x14ac:dyDescent="0.3">
      <c r="A115" s="586"/>
      <c r="B115" s="585"/>
      <c r="C115" s="685"/>
      <c r="D115" s="585"/>
      <c r="E115" s="581"/>
      <c r="F115" s="581"/>
      <c r="G115" s="581"/>
      <c r="H115" s="581"/>
      <c r="I115" s="581"/>
      <c r="J115" s="581"/>
      <c r="K115" s="581"/>
      <c r="L115" s="1191"/>
    </row>
    <row r="116" spans="1:12" x14ac:dyDescent="0.3">
      <c r="A116" s="586"/>
      <c r="B116" s="585"/>
      <c r="C116" s="685"/>
      <c r="D116" s="585"/>
      <c r="E116" s="581"/>
      <c r="F116" s="581"/>
      <c r="G116" s="581"/>
      <c r="H116" s="581"/>
      <c r="I116" s="581"/>
      <c r="J116" s="581"/>
      <c r="K116" s="581"/>
      <c r="L116" s="1191"/>
    </row>
    <row r="117" spans="1:12" x14ac:dyDescent="0.3">
      <c r="A117" s="586"/>
      <c r="B117" s="585"/>
      <c r="C117" s="685"/>
      <c r="D117" s="585"/>
      <c r="E117" s="581"/>
      <c r="F117" s="581"/>
      <c r="G117" s="581"/>
      <c r="H117" s="581"/>
      <c r="I117" s="581"/>
      <c r="J117" s="581"/>
      <c r="K117" s="581"/>
      <c r="L117" s="1191"/>
    </row>
    <row r="118" spans="1:12" x14ac:dyDescent="0.3">
      <c r="A118" s="586"/>
      <c r="B118" s="585"/>
      <c r="C118" s="685"/>
      <c r="D118" s="585"/>
      <c r="E118" s="581"/>
      <c r="F118" s="581"/>
      <c r="G118" s="581"/>
      <c r="H118" s="581"/>
      <c r="I118" s="581"/>
      <c r="J118" s="581"/>
      <c r="K118" s="581"/>
      <c r="L118" s="1191"/>
    </row>
    <row r="119" spans="1:12" x14ac:dyDescent="0.3">
      <c r="A119" s="586"/>
      <c r="B119" s="585"/>
      <c r="C119" s="685"/>
      <c r="D119" s="585"/>
      <c r="E119" s="581"/>
      <c r="F119" s="581"/>
      <c r="G119" s="581"/>
      <c r="H119" s="581"/>
      <c r="I119" s="581"/>
      <c r="J119" s="581"/>
      <c r="K119" s="581"/>
      <c r="L119" s="1191"/>
    </row>
    <row r="120" spans="1:12" x14ac:dyDescent="0.3">
      <c r="B120" s="585"/>
      <c r="C120" s="685"/>
      <c r="D120" s="585"/>
      <c r="E120" s="581"/>
      <c r="F120" s="581"/>
      <c r="G120" s="581"/>
      <c r="H120" s="581"/>
      <c r="I120" s="581"/>
      <c r="J120" s="581"/>
      <c r="K120" s="581"/>
      <c r="L120" s="1191"/>
    </row>
    <row r="121" spans="1:12" x14ac:dyDescent="0.3">
      <c r="C121" s="685"/>
      <c r="L121" s="1191"/>
    </row>
    <row r="122" spans="1:12" x14ac:dyDescent="0.3">
      <c r="C122" s="685"/>
      <c r="L122" s="1191"/>
    </row>
    <row r="123" spans="1:12" x14ac:dyDescent="0.3">
      <c r="C123" s="685"/>
      <c r="L123" s="1191"/>
    </row>
    <row r="124" spans="1:12" x14ac:dyDescent="0.3">
      <c r="C124" s="685"/>
      <c r="L124" s="1191"/>
    </row>
    <row r="125" spans="1:12" x14ac:dyDescent="0.3">
      <c r="C125" s="685"/>
      <c r="L125" s="1191"/>
    </row>
    <row r="126" spans="1:12" x14ac:dyDescent="0.3">
      <c r="C126" s="685"/>
      <c r="L126" s="1191"/>
    </row>
    <row r="127" spans="1:12" x14ac:dyDescent="0.3">
      <c r="C127" s="685"/>
      <c r="L127" s="1191"/>
    </row>
    <row r="128" spans="1:12" x14ac:dyDescent="0.3">
      <c r="C128" s="685"/>
      <c r="L128" s="1191"/>
    </row>
    <row r="129" spans="3:12" x14ac:dyDescent="0.3">
      <c r="C129" s="685"/>
      <c r="L129" s="1191"/>
    </row>
    <row r="130" spans="3:12" x14ac:dyDescent="0.3">
      <c r="C130" s="685"/>
      <c r="L130" s="1191"/>
    </row>
  </sheetData>
  <mergeCells count="2">
    <mergeCell ref="F4:K4"/>
    <mergeCell ref="F60:K60"/>
  </mergeCells>
  <pageMargins left="0.7" right="0.7" top="0.75" bottom="0.75" header="0.3" footer="0.3"/>
  <pageSetup paperSize="9" scale="70" fitToWidth="0" fitToHeight="0" orientation="portrait" r:id="rId1"/>
  <rowBreaks count="1" manualBreakCount="1">
    <brk id="56" max="16383" man="1"/>
  </rowBreaks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C8DF-6506-4F82-A437-F54176580AF2}">
  <sheetPr codeName="Sheet37"/>
  <dimension ref="A1:W57"/>
  <sheetViews>
    <sheetView view="pageLayout" topLeftCell="A55" zoomScaleNormal="100" workbookViewId="0"/>
  </sheetViews>
  <sheetFormatPr defaultRowHeight="14.4" x14ac:dyDescent="0.3"/>
  <cols>
    <col min="1" max="1" width="40.6640625" style="559" customWidth="1"/>
    <col min="2" max="10" width="9.44140625" style="559" customWidth="1"/>
    <col min="11" max="11" width="12" customWidth="1"/>
    <col min="12" max="12" width="10.44140625" bestFit="1" customWidth="1"/>
    <col min="13" max="13" width="9.109375" customWidth="1"/>
    <col min="14" max="14" width="12.44140625" style="686" customWidth="1"/>
    <col min="15" max="16" width="9.109375" style="686"/>
    <col min="17" max="17" width="12.33203125" style="686" customWidth="1"/>
    <col min="18" max="18" width="9.109375" style="686"/>
    <col min="19" max="19" width="10" style="686" customWidth="1"/>
    <col min="20" max="21" width="9.109375" style="686"/>
  </cols>
  <sheetData>
    <row r="1" spans="1:23" ht="14.25" customHeight="1" x14ac:dyDescent="0.35">
      <c r="A1" s="81" t="s">
        <v>1183</v>
      </c>
      <c r="B1" s="316"/>
      <c r="C1" s="316"/>
      <c r="D1" s="595"/>
      <c r="E1" s="595"/>
      <c r="F1" s="595"/>
      <c r="G1" s="595"/>
      <c r="H1" s="595"/>
      <c r="I1" s="595"/>
      <c r="J1" s="595"/>
    </row>
    <row r="2" spans="1:23" ht="14.25" customHeight="1" x14ac:dyDescent="0.3">
      <c r="A2" s="596"/>
      <c r="B2" s="595"/>
      <c r="C2" s="595"/>
      <c r="D2" s="595"/>
      <c r="E2" s="595"/>
      <c r="F2" s="595"/>
      <c r="G2" s="595"/>
      <c r="H2" s="595"/>
      <c r="I2" s="595"/>
      <c r="J2" s="595"/>
    </row>
    <row r="3" spans="1:23" ht="14.25" customHeight="1" thickBot="1" x14ac:dyDescent="0.35">
      <c r="A3" s="593" t="s">
        <v>137</v>
      </c>
      <c r="B3" s="1204" t="s">
        <v>1255</v>
      </c>
      <c r="C3" s="1204" t="s">
        <v>1140</v>
      </c>
      <c r="D3" s="1204" t="s">
        <v>1357</v>
      </c>
      <c r="E3" s="1204" t="s">
        <v>795</v>
      </c>
      <c r="F3" s="1204" t="s">
        <v>764</v>
      </c>
      <c r="G3" s="1204" t="s">
        <v>700</v>
      </c>
      <c r="H3" s="1204" t="s">
        <v>672</v>
      </c>
      <c r="I3" s="1204" t="s">
        <v>648</v>
      </c>
      <c r="J3" s="1204" t="s">
        <v>595</v>
      </c>
    </row>
    <row r="4" spans="1:23" ht="14.25" customHeight="1" x14ac:dyDescent="0.3">
      <c r="A4" s="592" t="s">
        <v>321</v>
      </c>
      <c r="B4" s="1205">
        <v>153.6345689</v>
      </c>
      <c r="C4" s="1205">
        <v>102.49542765</v>
      </c>
      <c r="D4" s="1205">
        <v>330.66348544000004</v>
      </c>
      <c r="E4" s="1205">
        <v>60.998514178166999</v>
      </c>
      <c r="F4" s="1205">
        <v>42.226057208623608</v>
      </c>
      <c r="G4" s="1205">
        <v>30.109660253374098</v>
      </c>
      <c r="H4" s="1205">
        <v>44.141560467795699</v>
      </c>
      <c r="I4" s="1205">
        <v>59.123162689999987</v>
      </c>
      <c r="J4" s="1205">
        <v>40.025702458365558</v>
      </c>
    </row>
    <row r="5" spans="1:23" ht="14.25" customHeight="1" x14ac:dyDescent="0.3">
      <c r="A5" s="594"/>
      <c r="B5" s="1080"/>
      <c r="C5" s="1080"/>
      <c r="D5" s="1080"/>
      <c r="E5" s="1080"/>
      <c r="F5" s="1080"/>
      <c r="G5" s="1080"/>
      <c r="H5" s="1080"/>
      <c r="I5" s="1080"/>
      <c r="J5" s="1206"/>
    </row>
    <row r="6" spans="1:23" ht="14.25" customHeight="1" thickBot="1" x14ac:dyDescent="0.35">
      <c r="A6" s="593" t="s">
        <v>137</v>
      </c>
      <c r="B6" s="1204" t="s">
        <v>590</v>
      </c>
      <c r="C6" s="1204" t="s">
        <v>569</v>
      </c>
      <c r="D6" s="1204" t="s">
        <v>209</v>
      </c>
      <c r="E6" s="1204" t="s">
        <v>208</v>
      </c>
      <c r="F6" s="1204" t="s">
        <v>207</v>
      </c>
      <c r="G6" s="1204" t="s">
        <v>206</v>
      </c>
      <c r="H6" s="1204" t="s">
        <v>205</v>
      </c>
      <c r="I6" s="1204" t="s">
        <v>204</v>
      </c>
      <c r="J6" s="1204" t="s">
        <v>203</v>
      </c>
    </row>
    <row r="7" spans="1:23" ht="14.25" customHeight="1" x14ac:dyDescent="0.3">
      <c r="A7" s="592" t="s">
        <v>321</v>
      </c>
      <c r="B7" s="1205">
        <v>70.885020000000196</v>
      </c>
      <c r="C7" s="1205">
        <v>79.0122700000001</v>
      </c>
      <c r="D7" s="1205">
        <v>106.38618</v>
      </c>
      <c r="E7" s="1205">
        <v>112.76981146052304</v>
      </c>
      <c r="F7" s="1205">
        <v>129.02718270453977</v>
      </c>
      <c r="G7" s="1205">
        <v>134.5068616076245</v>
      </c>
      <c r="H7" s="1205">
        <v>127.43461987911451</v>
      </c>
      <c r="I7" s="1205">
        <v>111.03551022789887</v>
      </c>
      <c r="J7" s="1205">
        <v>142.00485823470262</v>
      </c>
    </row>
    <row r="8" spans="1:23" ht="14.25" customHeight="1" x14ac:dyDescent="0.3">
      <c r="A8" s="594"/>
      <c r="B8" s="1080"/>
      <c r="C8" s="1080"/>
      <c r="D8" s="1080"/>
      <c r="E8" s="1080"/>
      <c r="F8" s="1080"/>
      <c r="G8" s="1080"/>
      <c r="H8" s="1080"/>
      <c r="I8" s="1080"/>
      <c r="J8" s="1080"/>
    </row>
    <row r="9" spans="1:23" ht="14.25" customHeight="1" thickBot="1" x14ac:dyDescent="0.35">
      <c r="A9" s="593" t="s">
        <v>137</v>
      </c>
      <c r="B9" s="1204" t="s">
        <v>202</v>
      </c>
      <c r="C9" s="1204" t="s">
        <v>201</v>
      </c>
      <c r="D9" s="1204" t="s">
        <v>200</v>
      </c>
      <c r="E9" s="1204" t="s">
        <v>297</v>
      </c>
      <c r="F9" s="1204" t="s">
        <v>304</v>
      </c>
      <c r="G9" s="1204" t="s">
        <v>303</v>
      </c>
      <c r="H9" s="1204" t="s">
        <v>290</v>
      </c>
      <c r="I9" s="1204" t="s">
        <v>302</v>
      </c>
      <c r="J9" s="1204" t="s">
        <v>301</v>
      </c>
    </row>
    <row r="10" spans="1:23" ht="14.25" customHeight="1" x14ac:dyDescent="0.3">
      <c r="A10" s="592" t="s">
        <v>321</v>
      </c>
      <c r="B10" s="1205">
        <v>112.36668954766245</v>
      </c>
      <c r="C10" s="1205">
        <v>102.84464547172757</v>
      </c>
      <c r="D10" s="1205">
        <v>121.85361302831686</v>
      </c>
      <c r="E10" s="1205">
        <v>128.81276544353619</v>
      </c>
      <c r="F10" s="1206">
        <v>112.30120531684827</v>
      </c>
      <c r="G10" s="1205">
        <v>134.89052024191579</v>
      </c>
      <c r="H10" s="1205">
        <v>157.70839446697002</v>
      </c>
      <c r="I10" s="1205">
        <v>179.8</v>
      </c>
      <c r="J10" s="1205">
        <v>170.59999999999997</v>
      </c>
    </row>
    <row r="11" spans="1:23" ht="14.25" customHeight="1" x14ac:dyDescent="0.3">
      <c r="A11" s="590"/>
      <c r="C11" s="689"/>
      <c r="D11" s="689"/>
      <c r="E11" s="689"/>
      <c r="F11" s="689"/>
      <c r="G11" s="689"/>
      <c r="H11" s="689"/>
      <c r="I11" s="689"/>
      <c r="J11" s="689"/>
    </row>
    <row r="12" spans="1:23" ht="14.25" customHeight="1" x14ac:dyDescent="0.3">
      <c r="A12" s="587" t="s">
        <v>1358</v>
      </c>
      <c r="B12" s="1207"/>
      <c r="C12" s="1207"/>
      <c r="D12" s="585"/>
      <c r="E12" s="585"/>
      <c r="F12" s="585"/>
      <c r="G12" s="585"/>
      <c r="H12" s="585"/>
      <c r="I12" s="585"/>
      <c r="J12" s="585"/>
    </row>
    <row r="13" spans="1:23" ht="14.25" customHeight="1" x14ac:dyDescent="0.3">
      <c r="A13" s="688"/>
      <c r="B13" s="570"/>
    </row>
    <row r="14" spans="1:23" ht="14.25" customHeight="1" thickBot="1" x14ac:dyDescent="0.35">
      <c r="A14" s="582" t="s">
        <v>137</v>
      </c>
      <c r="B14" s="591" t="s">
        <v>1255</v>
      </c>
      <c r="C14" s="591" t="s">
        <v>1140</v>
      </c>
      <c r="D14" s="591" t="s">
        <v>1018</v>
      </c>
      <c r="E14" s="591" t="s">
        <v>795</v>
      </c>
      <c r="F14" s="591" t="s">
        <v>764</v>
      </c>
      <c r="G14" s="591" t="s">
        <v>700</v>
      </c>
      <c r="H14" s="591" t="s">
        <v>672</v>
      </c>
      <c r="I14" s="591" t="s">
        <v>648</v>
      </c>
      <c r="J14" s="591" t="s">
        <v>595</v>
      </c>
    </row>
    <row r="15" spans="1:23" ht="14.25" customHeight="1" x14ac:dyDescent="0.3">
      <c r="A15" s="590" t="s">
        <v>320</v>
      </c>
      <c r="B15" s="563">
        <v>4516.1705630400002</v>
      </c>
      <c r="C15" s="563">
        <v>4609.7538672500004</v>
      </c>
      <c r="D15" s="563">
        <v>4677.3342058500002</v>
      </c>
      <c r="E15" s="563">
        <v>4492.7709560399999</v>
      </c>
      <c r="F15" s="563">
        <v>4554.9973668299999</v>
      </c>
      <c r="G15" s="563">
        <v>4580.658190959999</v>
      </c>
      <c r="H15" s="563">
        <v>4747.5889999999999</v>
      </c>
      <c r="I15" s="563">
        <v>5126.4666509499993</v>
      </c>
      <c r="J15" s="560">
        <v>5211.6751974500012</v>
      </c>
    </row>
    <row r="16" spans="1:23" ht="14.25" customHeight="1" x14ac:dyDescent="0.3">
      <c r="A16" s="590" t="s">
        <v>315</v>
      </c>
      <c r="B16" s="560">
        <v>1745.7920109778261</v>
      </c>
      <c r="C16" s="560">
        <v>1686.4393235382649</v>
      </c>
      <c r="D16" s="563">
        <v>1702.296</v>
      </c>
      <c r="E16" s="563">
        <v>1525.88584956</v>
      </c>
      <c r="F16" s="563">
        <v>1599.9416852200002</v>
      </c>
      <c r="G16" s="563">
        <v>1598.9769329300002</v>
      </c>
      <c r="H16" s="563">
        <v>1631.155</v>
      </c>
      <c r="I16" s="563">
        <v>1800.521</v>
      </c>
      <c r="J16" s="560">
        <v>1876.5419935791274</v>
      </c>
      <c r="M16" s="556"/>
      <c r="N16" s="556"/>
      <c r="O16" s="556"/>
      <c r="P16" s="556"/>
      <c r="Q16" s="556"/>
      <c r="R16" s="556"/>
      <c r="S16" s="556"/>
      <c r="T16" s="556"/>
      <c r="U16" s="669"/>
      <c r="V16" s="196"/>
      <c r="W16" s="196"/>
    </row>
    <row r="17" spans="1:23" ht="14.25" customHeight="1" x14ac:dyDescent="0.3">
      <c r="A17" s="590" t="s">
        <v>319</v>
      </c>
      <c r="B17" s="560">
        <v>2770.3785520621741</v>
      </c>
      <c r="C17" s="560">
        <v>2923.3145437117355</v>
      </c>
      <c r="D17" s="563">
        <v>2975.0382058499999</v>
      </c>
      <c r="E17" s="563">
        <v>2966.8851064800001</v>
      </c>
      <c r="F17" s="563">
        <v>2955.0556816099997</v>
      </c>
      <c r="G17" s="563">
        <v>2981.6812580299988</v>
      </c>
      <c r="H17" s="563">
        <v>3116.4340000000002</v>
      </c>
      <c r="I17" s="563">
        <v>3325.9456509499996</v>
      </c>
      <c r="J17" s="560">
        <v>3335.1332038708738</v>
      </c>
      <c r="M17" s="556"/>
      <c r="N17" s="556"/>
      <c r="O17" s="556"/>
      <c r="P17" s="556"/>
      <c r="Q17" s="556"/>
      <c r="R17" s="556"/>
      <c r="S17" s="556"/>
      <c r="T17" s="556"/>
      <c r="U17" s="669"/>
      <c r="V17" s="196"/>
      <c r="W17" s="196"/>
    </row>
    <row r="18" spans="1:23" ht="14.25" customHeight="1" x14ac:dyDescent="0.3">
      <c r="A18" s="590"/>
      <c r="B18" s="560"/>
      <c r="C18" s="560"/>
      <c r="D18" s="563"/>
      <c r="E18" s="563"/>
      <c r="F18" s="563"/>
      <c r="G18" s="563"/>
      <c r="H18" s="563"/>
      <c r="I18" s="563"/>
      <c r="J18" s="563"/>
      <c r="M18" s="556"/>
      <c r="N18" s="556"/>
      <c r="O18" s="556"/>
      <c r="P18" s="556"/>
      <c r="Q18" s="556"/>
      <c r="R18" s="556"/>
      <c r="S18" s="556"/>
      <c r="T18" s="556"/>
      <c r="U18" s="669"/>
      <c r="V18" s="196"/>
      <c r="W18" s="196"/>
    </row>
    <row r="19" spans="1:23" ht="14.25" customHeight="1" x14ac:dyDescent="0.3">
      <c r="A19" s="590" t="s">
        <v>682</v>
      </c>
      <c r="B19" s="1109">
        <v>173.85213607255918</v>
      </c>
      <c r="C19" s="1109">
        <v>177.96768493309349</v>
      </c>
      <c r="D19" s="1109">
        <v>180.95151271329149</v>
      </c>
      <c r="E19" s="1109">
        <v>177.32474382797614</v>
      </c>
      <c r="F19" s="1109">
        <v>178.643708436732</v>
      </c>
      <c r="G19" s="1109">
        <v>181.92768782740418</v>
      </c>
      <c r="H19" s="1109">
        <v>188.35506662754563</v>
      </c>
      <c r="I19" s="1109">
        <v>204</v>
      </c>
      <c r="J19" s="1109">
        <v>214.67867364923472</v>
      </c>
      <c r="M19" s="556"/>
      <c r="N19" s="556"/>
      <c r="O19" s="556"/>
      <c r="P19" s="556"/>
      <c r="Q19" s="556"/>
      <c r="R19" s="556"/>
      <c r="S19" s="556"/>
      <c r="T19" s="556"/>
      <c r="U19" s="669"/>
      <c r="V19" s="196"/>
      <c r="W19" s="196"/>
    </row>
    <row r="20" spans="1:23" ht="14.25" customHeight="1" x14ac:dyDescent="0.3">
      <c r="A20" s="590" t="s">
        <v>318</v>
      </c>
      <c r="B20" s="1208">
        <v>38.656467611415216</v>
      </c>
      <c r="C20" s="1208">
        <v>36.584151173874474</v>
      </c>
      <c r="D20" s="1109">
        <v>36.394577019339721</v>
      </c>
      <c r="E20" s="1109">
        <v>33.963134655431894</v>
      </c>
      <c r="F20" s="1109">
        <v>35.124974975198761</v>
      </c>
      <c r="G20" s="1109">
        <v>34.907143608436151</v>
      </c>
      <c r="H20" s="563">
        <v>34.357544429393528</v>
      </c>
      <c r="I20" s="563">
        <v>35.122065988010291</v>
      </c>
      <c r="J20" s="563">
        <v>36.006503139284135</v>
      </c>
      <c r="M20" s="556"/>
      <c r="N20" s="556"/>
      <c r="O20" s="556"/>
      <c r="P20" s="556"/>
      <c r="Q20" s="556"/>
      <c r="R20" s="556"/>
      <c r="S20" s="556"/>
      <c r="T20" s="556"/>
      <c r="U20" s="669"/>
      <c r="V20" s="196"/>
      <c r="W20" s="196"/>
    </row>
    <row r="21" spans="1:23" ht="14.25" customHeight="1" x14ac:dyDescent="0.3">
      <c r="A21" s="2146" t="s">
        <v>317</v>
      </c>
      <c r="B21" s="1109">
        <v>10.982179436433613</v>
      </c>
      <c r="C21" s="1109">
        <v>10.799918912808423</v>
      </c>
      <c r="D21" s="1109">
        <v>10.594400706761204</v>
      </c>
      <c r="E21" s="1109">
        <v>9.9664773562076387</v>
      </c>
      <c r="F21" s="1109">
        <v>9.9921243273242624</v>
      </c>
      <c r="G21" s="1109">
        <v>9.6295986648930896</v>
      </c>
      <c r="H21" s="1109">
        <v>10.059695563369113</v>
      </c>
      <c r="I21" s="1109">
        <v>8.7223429009752333</v>
      </c>
      <c r="J21" s="1109">
        <v>7.7406554551300717</v>
      </c>
      <c r="M21" s="556"/>
      <c r="N21" s="556"/>
      <c r="O21" s="556"/>
      <c r="P21" s="556"/>
      <c r="Q21" s="556"/>
      <c r="R21" s="556"/>
      <c r="S21" s="556"/>
      <c r="T21" s="556"/>
      <c r="U21" s="669"/>
      <c r="V21" s="196"/>
      <c r="W21" s="196"/>
    </row>
    <row r="22" spans="1:23" ht="14.25" customHeight="1" x14ac:dyDescent="0.3">
      <c r="A22" s="2146"/>
      <c r="M22" s="556"/>
      <c r="N22" s="556"/>
      <c r="O22" s="556"/>
      <c r="P22" s="556"/>
      <c r="Q22" s="556"/>
      <c r="R22" s="556"/>
      <c r="S22" s="556"/>
      <c r="T22" s="556"/>
      <c r="U22" s="669"/>
      <c r="V22" s="196"/>
      <c r="W22" s="196"/>
    </row>
    <row r="23" spans="1:23" ht="14.25" customHeight="1" x14ac:dyDescent="0.3">
      <c r="A23" s="2147" t="s">
        <v>316</v>
      </c>
      <c r="B23" s="1209">
        <v>49.638647047848835</v>
      </c>
      <c r="C23" s="1209">
        <v>47.38407008668289</v>
      </c>
      <c r="D23" s="1209">
        <v>46.988977726100927</v>
      </c>
      <c r="E23" s="1209">
        <v>43.929612011639527</v>
      </c>
      <c r="F23" s="1209">
        <v>45.11709930252303</v>
      </c>
      <c r="G23" s="1209">
        <v>44.536742273329239</v>
      </c>
      <c r="H23" s="1209">
        <v>44.417239992762639</v>
      </c>
      <c r="I23" s="1209">
        <v>43.844408888985519</v>
      </c>
      <c r="J23" s="1209">
        <v>43.747158594414216</v>
      </c>
      <c r="M23" s="556"/>
      <c r="N23" s="556"/>
      <c r="O23" s="556"/>
      <c r="P23" s="556"/>
      <c r="Q23" s="556"/>
      <c r="R23" s="556"/>
      <c r="S23" s="556"/>
      <c r="T23" s="556"/>
      <c r="U23" s="669"/>
      <c r="V23" s="196"/>
      <c r="W23" s="196"/>
    </row>
    <row r="24" spans="1:23" ht="14.25" customHeight="1" x14ac:dyDescent="0.3">
      <c r="A24" s="2147"/>
      <c r="B24" s="563"/>
      <c r="C24" s="563"/>
      <c r="D24" s="563"/>
      <c r="E24" s="563"/>
      <c r="F24" s="563"/>
      <c r="G24" s="563"/>
      <c r="H24" s="563"/>
      <c r="I24" s="563"/>
      <c r="J24" s="563"/>
      <c r="M24" s="556"/>
      <c r="N24" s="556"/>
      <c r="O24" s="556"/>
      <c r="P24" s="556"/>
      <c r="Q24" s="556"/>
      <c r="R24" s="556"/>
      <c r="S24" s="556"/>
      <c r="T24" s="556"/>
      <c r="U24" s="669"/>
      <c r="V24" s="196"/>
      <c r="W24" s="196"/>
    </row>
    <row r="25" spans="1:23" ht="14.25" customHeight="1" x14ac:dyDescent="0.3">
      <c r="A25" s="590" t="s">
        <v>315</v>
      </c>
      <c r="B25" s="563">
        <v>1745.7920109778261</v>
      </c>
      <c r="C25" s="563">
        <v>1686.4393235382649</v>
      </c>
      <c r="D25" s="563">
        <v>1702.296</v>
      </c>
      <c r="E25" s="563">
        <v>1525.88584956</v>
      </c>
      <c r="F25" s="563">
        <v>1599.9416852200002</v>
      </c>
      <c r="G25" s="563">
        <v>1598.9769329300002</v>
      </c>
      <c r="H25" s="563">
        <v>1631.155</v>
      </c>
      <c r="I25" s="563">
        <v>1800.521</v>
      </c>
      <c r="J25" s="563">
        <v>1876.5419935791274</v>
      </c>
      <c r="M25" s="556"/>
      <c r="N25" s="556"/>
      <c r="O25" s="556"/>
      <c r="P25" s="556"/>
      <c r="Q25" s="556"/>
      <c r="R25" s="556"/>
      <c r="S25" s="556"/>
      <c r="T25" s="556"/>
      <c r="U25" s="669"/>
      <c r="V25" s="196"/>
      <c r="W25" s="196"/>
    </row>
    <row r="26" spans="1:23" ht="14.25" customHeight="1" x14ac:dyDescent="0.3">
      <c r="A26" s="590" t="s">
        <v>314</v>
      </c>
      <c r="B26" s="563">
        <v>495.973954888447</v>
      </c>
      <c r="C26" s="563">
        <v>497.84967974305044</v>
      </c>
      <c r="D26" s="563">
        <v>495.53552816215603</v>
      </c>
      <c r="E26" s="563">
        <v>447.77100000000002</v>
      </c>
      <c r="F26" s="563">
        <v>455.14100000000002</v>
      </c>
      <c r="G26" s="563">
        <v>441.09899999999999</v>
      </c>
      <c r="H26" s="563">
        <v>477.59300000000002</v>
      </c>
      <c r="I26" s="563">
        <v>447.14800000000002</v>
      </c>
      <c r="J26" s="560">
        <v>403.41782047507445</v>
      </c>
      <c r="M26" s="556"/>
      <c r="N26" s="556"/>
      <c r="O26" s="556"/>
      <c r="P26" s="556"/>
      <c r="Q26" s="556"/>
      <c r="R26" s="556"/>
      <c r="S26" s="556"/>
      <c r="T26" s="556"/>
      <c r="U26" s="669"/>
      <c r="V26" s="196"/>
      <c r="W26" s="196"/>
    </row>
    <row r="27" spans="1:23" ht="14.25" customHeight="1" x14ac:dyDescent="0.3">
      <c r="A27" s="588" t="s">
        <v>311</v>
      </c>
      <c r="B27" s="1210">
        <v>2241.7659658662733</v>
      </c>
      <c r="C27" s="1210">
        <v>2184.2890032813152</v>
      </c>
      <c r="D27" s="1210">
        <v>2197.8315281621562</v>
      </c>
      <c r="E27" s="1210">
        <v>1973.65684956</v>
      </c>
      <c r="F27" s="1210">
        <v>2055.0826852200003</v>
      </c>
      <c r="G27" s="1210">
        <v>2040.0759329300001</v>
      </c>
      <c r="H27" s="1210">
        <v>2108.748</v>
      </c>
      <c r="I27" s="1210">
        <v>2247.6689999999999</v>
      </c>
      <c r="J27" s="1210">
        <v>2279.9598140542021</v>
      </c>
      <c r="M27" s="556"/>
      <c r="N27" s="556"/>
      <c r="O27" s="556"/>
      <c r="P27" s="556"/>
      <c r="Q27" s="556"/>
      <c r="R27" s="556"/>
      <c r="S27" s="556"/>
      <c r="T27" s="556"/>
      <c r="U27" s="669"/>
      <c r="V27" s="196"/>
      <c r="W27" s="196"/>
    </row>
    <row r="28" spans="1:23" ht="14.25" customHeight="1" x14ac:dyDescent="0.3">
      <c r="A28" s="590"/>
      <c r="B28" s="563"/>
      <c r="C28" s="563"/>
      <c r="D28" s="563"/>
      <c r="E28" s="563"/>
      <c r="F28" s="563"/>
      <c r="G28" s="563"/>
      <c r="H28" s="563"/>
      <c r="I28" s="563"/>
      <c r="J28" s="563"/>
      <c r="M28" s="556"/>
      <c r="N28" s="556"/>
      <c r="O28" s="556"/>
      <c r="P28" s="556"/>
      <c r="Q28" s="556"/>
      <c r="R28" s="556"/>
      <c r="S28" s="556"/>
      <c r="T28" s="556"/>
      <c r="U28" s="669"/>
      <c r="V28" s="196"/>
      <c r="W28" s="196"/>
    </row>
    <row r="29" spans="1:23" ht="14.25" customHeight="1" x14ac:dyDescent="0.3">
      <c r="A29" s="590" t="s">
        <v>313</v>
      </c>
      <c r="B29" s="563">
        <v>2241.7659658662733</v>
      </c>
      <c r="C29" s="563">
        <v>2182.8758356369212</v>
      </c>
      <c r="D29" s="563">
        <v>2197.8315281621562</v>
      </c>
      <c r="E29" s="563">
        <v>1973.65684956</v>
      </c>
      <c r="F29" s="563">
        <v>2055.0826852200003</v>
      </c>
      <c r="G29" s="563">
        <v>2040.0759329300001</v>
      </c>
      <c r="H29" s="563">
        <v>2108.748</v>
      </c>
      <c r="I29" s="563">
        <v>2247.6689999999999</v>
      </c>
      <c r="J29" s="563">
        <v>2281.6586946699999</v>
      </c>
      <c r="M29" s="556"/>
      <c r="N29" s="556"/>
      <c r="O29" s="556"/>
      <c r="P29" s="556"/>
      <c r="Q29" s="556"/>
      <c r="R29" s="556"/>
      <c r="S29" s="556"/>
      <c r="T29" s="556"/>
      <c r="U29" s="669"/>
      <c r="V29" s="196"/>
      <c r="W29" s="196"/>
    </row>
    <row r="30" spans="1:23" ht="14.25" customHeight="1" x14ac:dyDescent="0.3">
      <c r="A30" s="590" t="s">
        <v>681</v>
      </c>
      <c r="B30" s="563">
        <v>1.8212419217521094</v>
      </c>
      <c r="C30" s="563">
        <v>1.4131676443941514</v>
      </c>
      <c r="D30" s="563">
        <v>1.7869999999999999</v>
      </c>
      <c r="E30" s="563">
        <v>2.0710000000000002</v>
      </c>
      <c r="F30" s="563">
        <v>2.1349999999999998</v>
      </c>
      <c r="G30" s="563">
        <v>1.958</v>
      </c>
      <c r="H30" s="563">
        <v>1.8109999999999999</v>
      </c>
      <c r="I30" s="563">
        <v>1.4750000000000001</v>
      </c>
      <c r="J30" s="563">
        <v>1.492</v>
      </c>
      <c r="M30" s="556"/>
      <c r="N30" s="556"/>
      <c r="O30" s="556"/>
      <c r="P30" s="556"/>
      <c r="Q30" s="556"/>
      <c r="R30" s="556"/>
      <c r="S30" s="556"/>
      <c r="T30" s="556"/>
      <c r="U30" s="669"/>
      <c r="V30" s="196"/>
      <c r="W30" s="196"/>
    </row>
    <row r="31" spans="1:23" ht="14.25" customHeight="1" thickBot="1" x14ac:dyDescent="0.35">
      <c r="A31" s="589" t="s">
        <v>312</v>
      </c>
      <c r="B31" s="1211">
        <v>132.68903647574015</v>
      </c>
      <c r="C31" s="1211">
        <v>143.50108698040935</v>
      </c>
      <c r="D31" s="1211">
        <v>157.87100000000001</v>
      </c>
      <c r="E31" s="1211">
        <v>130.416</v>
      </c>
      <c r="F31" s="1211">
        <v>129.447</v>
      </c>
      <c r="G31" s="1211">
        <v>121.371</v>
      </c>
      <c r="H31" s="1211">
        <v>152.411</v>
      </c>
      <c r="I31" s="1211">
        <v>130.893</v>
      </c>
      <c r="J31" s="1212">
        <v>127.574</v>
      </c>
      <c r="L31" s="196"/>
      <c r="M31" s="556"/>
      <c r="N31" s="556"/>
      <c r="O31" s="556"/>
      <c r="P31" s="556"/>
      <c r="Q31" s="556"/>
      <c r="R31" s="556"/>
      <c r="S31" s="556"/>
      <c r="T31" s="556"/>
      <c r="U31" s="669"/>
      <c r="V31" s="196"/>
      <c r="W31" s="196"/>
    </row>
    <row r="32" spans="1:23" ht="14.25" customHeight="1" x14ac:dyDescent="0.3">
      <c r="A32" s="588" t="s">
        <v>311</v>
      </c>
      <c r="B32" s="1210">
        <v>2376.2762442637654</v>
      </c>
      <c r="C32" s="1210">
        <v>2327.7900902617248</v>
      </c>
      <c r="D32" s="1210">
        <v>2357.4895281621561</v>
      </c>
      <c r="E32" s="1210">
        <v>2106.14384956</v>
      </c>
      <c r="F32" s="1210">
        <v>2186.6646852200006</v>
      </c>
      <c r="G32" s="1210">
        <v>2163.4049329300001</v>
      </c>
      <c r="H32" s="1210">
        <v>2262.9700000000003</v>
      </c>
      <c r="I32" s="1210">
        <v>2380.0369999999998</v>
      </c>
      <c r="J32" s="1210">
        <v>2410.7246946700002</v>
      </c>
      <c r="M32" s="556"/>
      <c r="N32" s="556"/>
      <c r="O32" s="556"/>
      <c r="P32" s="556"/>
      <c r="Q32" s="556"/>
      <c r="R32" s="556"/>
      <c r="S32" s="556"/>
      <c r="T32" s="556"/>
      <c r="U32" s="669"/>
      <c r="V32" s="196"/>
      <c r="W32" s="196"/>
    </row>
    <row r="33" spans="1:23" ht="14.25" customHeight="1" x14ac:dyDescent="0.3">
      <c r="M33" s="556"/>
      <c r="N33" s="556"/>
      <c r="O33" s="556"/>
      <c r="P33" s="556"/>
      <c r="Q33" s="556"/>
      <c r="R33" s="556"/>
      <c r="S33" s="556"/>
      <c r="T33" s="556"/>
      <c r="U33" s="669"/>
      <c r="V33" s="196"/>
      <c r="W33" s="196"/>
    </row>
    <row r="34" spans="1:23" ht="14.25" customHeight="1" x14ac:dyDescent="0.3">
      <c r="C34" s="563"/>
      <c r="K34" s="197"/>
    </row>
    <row r="35" spans="1:23" ht="14.25" customHeight="1" x14ac:dyDescent="0.3">
      <c r="A35" s="587" t="s">
        <v>1359</v>
      </c>
      <c r="O35" s="687"/>
    </row>
    <row r="36" spans="1:23" ht="14.25" customHeight="1" x14ac:dyDescent="0.3">
      <c r="A36" s="1213"/>
      <c r="B36" s="2144" t="s">
        <v>680</v>
      </c>
      <c r="C36" s="2144" t="s">
        <v>310</v>
      </c>
      <c r="D36" s="2144" t="s">
        <v>288</v>
      </c>
      <c r="O36" s="687"/>
    </row>
    <row r="37" spans="1:23" ht="12.75" customHeight="1" x14ac:dyDescent="0.3">
      <c r="A37" s="1214" t="s">
        <v>137</v>
      </c>
      <c r="B37" s="2145"/>
      <c r="C37" s="2145"/>
      <c r="D37" s="2145"/>
      <c r="E37" s="570"/>
      <c r="K37" s="2143"/>
    </row>
    <row r="38" spans="1:23" ht="27.75" customHeight="1" x14ac:dyDescent="0.3">
      <c r="A38" s="1215" t="s">
        <v>309</v>
      </c>
      <c r="B38" s="746">
        <v>688.91694063</v>
      </c>
      <c r="C38" s="746">
        <v>293.90177615000005</v>
      </c>
      <c r="D38" s="746">
        <v>982.81871678000005</v>
      </c>
      <c r="E38" s="570"/>
      <c r="K38" s="2078"/>
    </row>
    <row r="39" spans="1:23" ht="14.25" customHeight="1" x14ac:dyDescent="0.3">
      <c r="A39" s="1215" t="s">
        <v>308</v>
      </c>
      <c r="B39" s="746">
        <v>243.52023537000002</v>
      </c>
      <c r="C39" s="746">
        <v>121.26980071999998</v>
      </c>
      <c r="D39" s="746">
        <v>364.79003609</v>
      </c>
      <c r="E39" s="570"/>
    </row>
    <row r="40" spans="1:23" ht="14.25" customHeight="1" x14ac:dyDescent="0.3">
      <c r="A40" s="1215" t="s">
        <v>307</v>
      </c>
      <c r="B40" s="746">
        <v>139.32108546999999</v>
      </c>
      <c r="C40" s="746">
        <v>102.23069107000001</v>
      </c>
      <c r="D40" s="746">
        <v>241.55177653999999</v>
      </c>
      <c r="E40" s="570"/>
    </row>
    <row r="41" spans="1:23" ht="14.25" customHeight="1" thickBot="1" x14ac:dyDescent="0.35">
      <c r="A41" s="1216" t="s">
        <v>306</v>
      </c>
      <c r="B41" s="746">
        <v>691.02081097000007</v>
      </c>
      <c r="C41" s="746">
        <v>308.99040260999993</v>
      </c>
      <c r="D41" s="746">
        <v>1000.01121358</v>
      </c>
      <c r="E41" s="569"/>
    </row>
    <row r="42" spans="1:23" ht="14.25" customHeight="1" thickBot="1" x14ac:dyDescent="0.35">
      <c r="A42" s="1217" t="s">
        <v>305</v>
      </c>
      <c r="B42" s="747">
        <v>1762.7790724400002</v>
      </c>
      <c r="C42" s="747">
        <v>826.39267054999993</v>
      </c>
      <c r="D42" s="747">
        <v>2589.17174299</v>
      </c>
      <c r="E42" s="570"/>
    </row>
    <row r="43" spans="1:23" ht="14.25" customHeight="1" x14ac:dyDescent="0.3">
      <c r="A43" s="1215" t="s">
        <v>679</v>
      </c>
      <c r="B43" s="748">
        <v>7.4467316693192388E-3</v>
      </c>
      <c r="C43" s="748">
        <v>3.4910355853952006E-3</v>
      </c>
      <c r="D43" s="748">
        <v>1.0937767254714438E-2</v>
      </c>
      <c r="E43" s="570"/>
      <c r="F43" s="570"/>
      <c r="H43" s="1215"/>
      <c r="I43" s="746"/>
      <c r="J43" s="746"/>
    </row>
    <row r="44" spans="1:23" ht="14.25" customHeight="1" x14ac:dyDescent="0.3">
      <c r="E44" s="563"/>
    </row>
    <row r="45" spans="1:23" ht="28.5" customHeight="1" x14ac:dyDescent="0.3">
      <c r="A45" s="587" t="s">
        <v>1360</v>
      </c>
      <c r="O45" s="687"/>
    </row>
    <row r="46" spans="1:23" ht="14.25" customHeight="1" x14ac:dyDescent="0.3">
      <c r="A46" s="1215"/>
      <c r="B46" s="2144" t="s">
        <v>680</v>
      </c>
      <c r="C46" s="2144" t="s">
        <v>310</v>
      </c>
      <c r="D46" s="2144" t="s">
        <v>288</v>
      </c>
      <c r="E46" s="1218"/>
      <c r="K46" s="197"/>
      <c r="O46" s="687"/>
    </row>
    <row r="47" spans="1:23" ht="14.25" customHeight="1" x14ac:dyDescent="0.3">
      <c r="A47" s="1214" t="s">
        <v>137</v>
      </c>
      <c r="B47" s="2145"/>
      <c r="C47" s="2145"/>
      <c r="D47" s="2145"/>
      <c r="E47" s="1218"/>
      <c r="K47" s="196"/>
      <c r="O47" s="687"/>
    </row>
    <row r="48" spans="1:23" ht="36" customHeight="1" x14ac:dyDescent="0.3">
      <c r="A48" s="1215" t="s">
        <v>309</v>
      </c>
      <c r="B48" s="746">
        <v>1054</v>
      </c>
      <c r="C48" s="746">
        <v>405</v>
      </c>
      <c r="D48" s="746">
        <v>1459</v>
      </c>
      <c r="E48" s="1218"/>
      <c r="O48" s="687"/>
    </row>
    <row r="49" spans="1:18" ht="14.25" customHeight="1" x14ac:dyDescent="0.3">
      <c r="A49" s="1215" t="s">
        <v>308</v>
      </c>
      <c r="B49" s="746">
        <v>273</v>
      </c>
      <c r="C49" s="746">
        <v>127</v>
      </c>
      <c r="D49" s="746">
        <v>401</v>
      </c>
      <c r="E49" s="1218"/>
      <c r="M49" s="510"/>
      <c r="N49" s="510"/>
      <c r="O49" s="510"/>
      <c r="P49" s="510"/>
      <c r="Q49" s="510"/>
      <c r="R49" s="510"/>
    </row>
    <row r="50" spans="1:18" ht="14.25" customHeight="1" x14ac:dyDescent="0.3">
      <c r="A50" s="1215" t="s">
        <v>307</v>
      </c>
      <c r="B50" s="746">
        <v>144</v>
      </c>
      <c r="C50" s="746">
        <v>83</v>
      </c>
      <c r="D50" s="746">
        <v>228</v>
      </c>
      <c r="E50" s="1218"/>
      <c r="M50" s="510"/>
      <c r="N50" s="510"/>
      <c r="O50" s="510"/>
      <c r="P50" s="510"/>
      <c r="Q50" s="510"/>
      <c r="R50" s="510"/>
    </row>
    <row r="51" spans="1:18" ht="14.25" customHeight="1" thickBot="1" x14ac:dyDescent="0.35">
      <c r="A51" s="1216" t="s">
        <v>306</v>
      </c>
      <c r="B51" s="1219">
        <v>726</v>
      </c>
      <c r="C51" s="1219">
        <v>314</v>
      </c>
      <c r="D51" s="1219">
        <v>1041</v>
      </c>
      <c r="E51" s="1218"/>
      <c r="M51" s="510"/>
      <c r="N51" s="510"/>
      <c r="O51" s="510"/>
      <c r="P51" s="510"/>
      <c r="Q51" s="510"/>
      <c r="R51" s="510"/>
    </row>
    <row r="52" spans="1:18" ht="14.25" customHeight="1" thickBot="1" x14ac:dyDescent="0.35">
      <c r="A52" s="1217" t="s">
        <v>305</v>
      </c>
      <c r="B52" s="747">
        <v>2197</v>
      </c>
      <c r="C52" s="747">
        <v>930</v>
      </c>
      <c r="D52" s="747">
        <v>3128</v>
      </c>
      <c r="E52" s="1218"/>
      <c r="M52" s="510"/>
      <c r="N52" s="510"/>
      <c r="O52" s="510"/>
      <c r="P52" s="510"/>
      <c r="Q52" s="510"/>
      <c r="R52" s="510"/>
    </row>
    <row r="53" spans="1:18" ht="14.25" customHeight="1" x14ac:dyDescent="0.3">
      <c r="A53" s="1215" t="s">
        <v>679</v>
      </c>
      <c r="B53" s="748">
        <v>8.9999999999999993E-3</v>
      </c>
      <c r="C53" s="748">
        <v>4.0000000000000001E-3</v>
      </c>
      <c r="D53" s="748">
        <v>1.2999999999999999E-2</v>
      </c>
      <c r="E53" s="1220"/>
      <c r="M53" s="510"/>
      <c r="N53" s="510"/>
      <c r="O53" s="510"/>
      <c r="P53" s="510"/>
      <c r="Q53" s="510"/>
      <c r="R53" s="510"/>
    </row>
    <row r="54" spans="1:18" ht="14.25" customHeight="1" x14ac:dyDescent="0.3">
      <c r="A54" s="513"/>
      <c r="B54" s="246"/>
      <c r="C54" s="246"/>
      <c r="D54" s="246"/>
      <c r="E54" s="315"/>
    </row>
    <row r="55" spans="1:18" ht="14.25" customHeight="1" x14ac:dyDescent="0.3">
      <c r="A55" s="513"/>
      <c r="B55" s="246"/>
      <c r="C55" s="246"/>
      <c r="D55" s="246"/>
      <c r="E55" s="512"/>
    </row>
    <row r="56" spans="1:18" x14ac:dyDescent="0.3">
      <c r="E56" s="561"/>
    </row>
    <row r="57" spans="1:18" x14ac:dyDescent="0.3">
      <c r="E57" s="561"/>
    </row>
  </sheetData>
  <mergeCells count="9">
    <mergeCell ref="K37:K38"/>
    <mergeCell ref="B46:B47"/>
    <mergeCell ref="C46:C47"/>
    <mergeCell ref="D46:D47"/>
    <mergeCell ref="A21:A22"/>
    <mergeCell ref="A23:A24"/>
    <mergeCell ref="B36:B37"/>
    <mergeCell ref="C36:C37"/>
    <mergeCell ref="D36:D37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37BB-7391-43CA-A6A5-A57E30B8C4DB}">
  <dimension ref="A1:K105"/>
  <sheetViews>
    <sheetView view="pageLayout" topLeftCell="A80" zoomScale="80" zoomScaleNormal="100" zoomScalePageLayoutView="80" workbookViewId="0">
      <selection activeCell="C45" sqref="C45"/>
    </sheetView>
  </sheetViews>
  <sheetFormatPr defaultColWidth="9.109375" defaultRowHeight="13.2" x14ac:dyDescent="0.25"/>
  <cols>
    <col min="1" max="1" width="8.5546875" style="260" customWidth="1"/>
    <col min="2" max="2" width="31.109375" style="260" customWidth="1"/>
    <col min="3" max="3" width="7.88671875" style="260" customWidth="1"/>
    <col min="4" max="5" width="7.6640625" style="260" customWidth="1"/>
    <col min="6" max="9" width="7.88671875" style="260" customWidth="1"/>
    <col min="10" max="16384" width="9.109375" style="260"/>
  </cols>
  <sheetData>
    <row r="1" spans="1:11" ht="18" customHeight="1" x14ac:dyDescent="0.25">
      <c r="A1" s="1586" t="s">
        <v>1108</v>
      </c>
      <c r="B1" s="1586"/>
      <c r="C1" s="1585" t="s">
        <v>62</v>
      </c>
      <c r="D1" s="1585" t="s">
        <v>62</v>
      </c>
      <c r="E1" s="1585" t="s">
        <v>62</v>
      </c>
      <c r="F1" s="1585" t="s">
        <v>62</v>
      </c>
      <c r="G1" s="1585" t="s">
        <v>62</v>
      </c>
      <c r="H1" s="1585" t="s">
        <v>62</v>
      </c>
    </row>
    <row r="2" spans="1:11" ht="8.25" customHeight="1" x14ac:dyDescent="0.25">
      <c r="A2" s="644"/>
      <c r="B2" s="617"/>
      <c r="C2" s="1584"/>
      <c r="D2" s="1584"/>
      <c r="E2" s="1584"/>
      <c r="F2" s="1584"/>
      <c r="G2" s="2170" t="s">
        <v>288</v>
      </c>
      <c r="H2" s="2171"/>
      <c r="I2" s="2171"/>
      <c r="J2" s="616"/>
      <c r="K2" s="616"/>
    </row>
    <row r="3" spans="1:11" ht="8.25" customHeight="1" x14ac:dyDescent="0.25">
      <c r="A3" s="617"/>
      <c r="B3" s="617"/>
      <c r="C3" s="618"/>
      <c r="D3" s="618"/>
      <c r="E3" s="618"/>
      <c r="F3" s="618"/>
      <c r="G3" s="1566" t="s">
        <v>1420</v>
      </c>
      <c r="H3" s="1566" t="s">
        <v>1109</v>
      </c>
      <c r="I3" s="1566" t="s">
        <v>1420</v>
      </c>
      <c r="J3" s="616"/>
      <c r="K3" s="616"/>
    </row>
    <row r="4" spans="1:11" ht="8.25" customHeight="1" x14ac:dyDescent="0.25">
      <c r="A4" s="619"/>
      <c r="B4" s="619"/>
      <c r="C4" s="620"/>
      <c r="D4" s="620"/>
      <c r="E4" s="620"/>
      <c r="F4" s="620"/>
      <c r="G4" s="645">
        <v>2020</v>
      </c>
      <c r="H4" s="645">
        <v>2019</v>
      </c>
      <c r="I4" s="645">
        <v>2018</v>
      </c>
      <c r="J4" s="616"/>
      <c r="K4" s="616"/>
    </row>
    <row r="5" spans="1:11" ht="8.25" customHeight="1" x14ac:dyDescent="0.25">
      <c r="A5" s="1569" t="s">
        <v>788</v>
      </c>
      <c r="B5" s="1583"/>
      <c r="C5" s="1582"/>
      <c r="D5" s="1582"/>
      <c r="E5" s="1582"/>
      <c r="F5" s="1582"/>
      <c r="G5" s="1581"/>
      <c r="H5" s="1581"/>
      <c r="I5" s="1581"/>
      <c r="J5" s="616"/>
      <c r="K5" s="616"/>
    </row>
    <row r="6" spans="1:11" ht="8.25" customHeight="1" x14ac:dyDescent="0.25">
      <c r="A6" s="2162" t="s">
        <v>1113</v>
      </c>
      <c r="B6" s="2162" t="s">
        <v>62</v>
      </c>
      <c r="C6" s="2162" t="s">
        <v>62</v>
      </c>
      <c r="D6" s="2162" t="s">
        <v>62</v>
      </c>
      <c r="E6" s="2162" t="s">
        <v>62</v>
      </c>
      <c r="F6" s="621"/>
      <c r="G6" s="622">
        <v>95206</v>
      </c>
      <c r="H6" s="622">
        <v>83624</v>
      </c>
      <c r="I6" s="621">
        <v>95517</v>
      </c>
      <c r="J6" s="616"/>
      <c r="K6" s="616"/>
    </row>
    <row r="7" spans="1:11" ht="8.25" customHeight="1" x14ac:dyDescent="0.25">
      <c r="A7" s="2155" t="s">
        <v>1114</v>
      </c>
      <c r="B7" s="2155" t="s">
        <v>62</v>
      </c>
      <c r="C7" s="2155" t="s">
        <v>62</v>
      </c>
      <c r="D7" s="1958"/>
      <c r="E7" s="1958"/>
      <c r="F7" s="623"/>
      <c r="G7" s="1563">
        <v>255255</v>
      </c>
      <c r="H7" s="1563">
        <v>254412</v>
      </c>
      <c r="I7" s="623">
        <v>250422</v>
      </c>
      <c r="J7" s="616"/>
      <c r="K7" s="616"/>
    </row>
    <row r="8" spans="1:11" ht="8.25" customHeight="1" x14ac:dyDescent="0.25">
      <c r="A8" s="2155" t="s">
        <v>1115</v>
      </c>
      <c r="B8" s="2155" t="s">
        <v>62</v>
      </c>
      <c r="C8" s="2155" t="s">
        <v>62</v>
      </c>
      <c r="D8" s="2155" t="s">
        <v>62</v>
      </c>
      <c r="E8" s="2155" t="s">
        <v>62</v>
      </c>
      <c r="F8" s="623"/>
      <c r="G8" s="1563">
        <v>4516</v>
      </c>
      <c r="H8" s="1563">
        <v>4610</v>
      </c>
      <c r="I8" s="623">
        <v>4555</v>
      </c>
      <c r="J8" s="616"/>
      <c r="K8" s="616"/>
    </row>
    <row r="9" spans="1:11" ht="8.25" customHeight="1" x14ac:dyDescent="0.25">
      <c r="A9" s="2172" t="s">
        <v>1116</v>
      </c>
      <c r="B9" s="2169" t="s">
        <v>62</v>
      </c>
      <c r="C9" s="2169" t="s">
        <v>62</v>
      </c>
      <c r="D9" s="2169" t="s">
        <v>62</v>
      </c>
      <c r="E9" s="2169" t="s">
        <v>62</v>
      </c>
      <c r="F9" s="623"/>
      <c r="G9" s="1563">
        <v>2026</v>
      </c>
      <c r="H9" s="1563">
        <v>2312</v>
      </c>
      <c r="I9" s="623">
        <v>2080</v>
      </c>
      <c r="J9" s="616"/>
      <c r="K9" s="616"/>
    </row>
    <row r="10" spans="1:11" ht="8.25" customHeight="1" x14ac:dyDescent="0.25">
      <c r="A10" s="2172" t="s">
        <v>1117</v>
      </c>
      <c r="B10" s="2169" t="s">
        <v>62</v>
      </c>
      <c r="C10" s="2169" t="s">
        <v>62</v>
      </c>
      <c r="D10" s="2169" t="s">
        <v>62</v>
      </c>
      <c r="E10" s="2169" t="s">
        <v>62</v>
      </c>
      <c r="F10" s="623"/>
      <c r="G10" s="1563">
        <v>2490</v>
      </c>
      <c r="H10" s="1563">
        <v>2298</v>
      </c>
      <c r="I10" s="623">
        <v>2475</v>
      </c>
      <c r="J10" s="616"/>
      <c r="K10" s="616"/>
    </row>
    <row r="11" spans="1:11" ht="8.25" customHeight="1" x14ac:dyDescent="0.25">
      <c r="A11" s="2164" t="s">
        <v>1118</v>
      </c>
      <c r="B11" s="2164" t="s">
        <v>62</v>
      </c>
      <c r="C11" s="2164" t="s">
        <v>62</v>
      </c>
      <c r="D11" s="2164" t="s">
        <v>62</v>
      </c>
      <c r="E11" s="2164" t="s">
        <v>62</v>
      </c>
      <c r="F11" s="1579"/>
      <c r="G11" s="1580">
        <v>354977</v>
      </c>
      <c r="H11" s="1580">
        <v>342646</v>
      </c>
      <c r="I11" s="1580">
        <v>350494</v>
      </c>
      <c r="J11" s="616"/>
      <c r="K11" s="616"/>
    </row>
    <row r="12" spans="1:11" ht="8.25" customHeight="1" x14ac:dyDescent="0.25">
      <c r="A12" s="2165" t="s">
        <v>1119</v>
      </c>
      <c r="B12" s="2166" t="s">
        <v>62</v>
      </c>
      <c r="C12" s="2166" t="s">
        <v>62</v>
      </c>
      <c r="D12" s="2166" t="s">
        <v>62</v>
      </c>
      <c r="E12" s="2166" t="s">
        <v>62</v>
      </c>
      <c r="F12" s="617"/>
      <c r="G12" s="1578">
        <v>28719</v>
      </c>
      <c r="H12" s="1578">
        <v>17737</v>
      </c>
      <c r="I12" s="1577">
        <v>22862</v>
      </c>
      <c r="J12" s="616"/>
      <c r="K12" s="616"/>
    </row>
    <row r="13" spans="1:11" ht="4.5" customHeight="1" x14ac:dyDescent="0.25">
      <c r="A13" s="624"/>
      <c r="B13" s="624"/>
      <c r="C13" s="624"/>
      <c r="D13" s="624"/>
      <c r="E13" s="624"/>
      <c r="F13" s="1575"/>
      <c r="G13" s="1576"/>
      <c r="H13" s="1576"/>
      <c r="I13" s="1575"/>
      <c r="J13" s="616"/>
      <c r="K13" s="616"/>
    </row>
    <row r="14" spans="1:11" ht="8.25" customHeight="1" x14ac:dyDescent="0.25">
      <c r="A14" s="2155" t="s">
        <v>1120</v>
      </c>
      <c r="B14" s="2155" t="s">
        <v>62</v>
      </c>
      <c r="C14" s="2155" t="s">
        <v>62</v>
      </c>
      <c r="D14" s="2155" t="s">
        <v>62</v>
      </c>
      <c r="E14" s="2155" t="s">
        <v>62</v>
      </c>
      <c r="F14" s="617"/>
      <c r="G14" s="1563">
        <v>-1746</v>
      </c>
      <c r="H14" s="1563">
        <v>-1686</v>
      </c>
      <c r="I14" s="623">
        <v>-1600</v>
      </c>
      <c r="J14" s="616"/>
      <c r="K14" s="616"/>
    </row>
    <row r="15" spans="1:11" ht="8.25" customHeight="1" x14ac:dyDescent="0.25">
      <c r="A15" s="2169" t="s">
        <v>1121</v>
      </c>
      <c r="B15" s="2169" t="s">
        <v>62</v>
      </c>
      <c r="C15" s="2169" t="s">
        <v>62</v>
      </c>
      <c r="D15" s="2169" t="s">
        <v>62</v>
      </c>
      <c r="E15" s="2169" t="s">
        <v>62</v>
      </c>
      <c r="F15" s="617"/>
      <c r="G15" s="1563">
        <v>-858</v>
      </c>
      <c r="H15" s="1563">
        <v>-783</v>
      </c>
      <c r="I15" s="623">
        <v>-711</v>
      </c>
      <c r="J15" s="616"/>
      <c r="K15" s="616"/>
    </row>
    <row r="16" spans="1:11" ht="8.25" customHeight="1" x14ac:dyDescent="0.25">
      <c r="A16" s="2169" t="s">
        <v>1122</v>
      </c>
      <c r="B16" s="2169" t="s">
        <v>62</v>
      </c>
      <c r="C16" s="2169" t="s">
        <v>62</v>
      </c>
      <c r="D16" s="2169" t="s">
        <v>62</v>
      </c>
      <c r="E16" s="2169" t="s">
        <v>62</v>
      </c>
      <c r="F16" s="617"/>
      <c r="G16" s="1563">
        <v>-888</v>
      </c>
      <c r="H16" s="1563">
        <v>-903</v>
      </c>
      <c r="I16" s="623">
        <v>-889</v>
      </c>
      <c r="J16" s="616"/>
      <c r="K16" s="616"/>
    </row>
    <row r="17" spans="1:11" ht="8.25" customHeight="1" x14ac:dyDescent="0.25">
      <c r="A17" s="2155" t="s">
        <v>1123</v>
      </c>
      <c r="B17" s="2155" t="s">
        <v>62</v>
      </c>
      <c r="C17" s="2155" t="s">
        <v>62</v>
      </c>
      <c r="D17" s="2155" t="s">
        <v>62</v>
      </c>
      <c r="E17" s="2155" t="s">
        <v>62</v>
      </c>
      <c r="F17" s="617"/>
      <c r="G17" s="1563">
        <v>-496</v>
      </c>
      <c r="H17" s="1563">
        <v>-497</v>
      </c>
      <c r="I17" s="623">
        <v>-455</v>
      </c>
      <c r="J17" s="616"/>
      <c r="K17" s="616"/>
    </row>
    <row r="18" spans="1:11" ht="8.25" customHeight="1" x14ac:dyDescent="0.25">
      <c r="A18" s="2163" t="s">
        <v>1442</v>
      </c>
      <c r="B18" s="2164" t="s">
        <v>62</v>
      </c>
      <c r="C18" s="2164" t="s">
        <v>62</v>
      </c>
      <c r="D18" s="2164" t="s">
        <v>62</v>
      </c>
      <c r="E18" s="2164" t="s">
        <v>62</v>
      </c>
      <c r="F18" s="1579"/>
      <c r="G18" s="1579">
        <v>-2242</v>
      </c>
      <c r="H18" s="1579">
        <v>-2183</v>
      </c>
      <c r="I18" s="1579">
        <v>-2055</v>
      </c>
      <c r="J18" s="616"/>
      <c r="K18" s="616"/>
    </row>
    <row r="19" spans="1:11" ht="8.25" customHeight="1" x14ac:dyDescent="0.25">
      <c r="A19" s="2165" t="s">
        <v>1119</v>
      </c>
      <c r="B19" s="2166" t="s">
        <v>62</v>
      </c>
      <c r="C19" s="2166" t="s">
        <v>62</v>
      </c>
      <c r="D19" s="2166" t="s">
        <v>62</v>
      </c>
      <c r="E19" s="2166" t="s">
        <v>62</v>
      </c>
      <c r="F19" s="617"/>
      <c r="G19" s="1578">
        <v>-13</v>
      </c>
      <c r="H19" s="1578">
        <v>-14</v>
      </c>
      <c r="I19" s="1577">
        <v>-15</v>
      </c>
      <c r="J19" s="616"/>
      <c r="K19" s="616"/>
    </row>
    <row r="20" spans="1:11" ht="4.5" customHeight="1" x14ac:dyDescent="0.25">
      <c r="A20" s="624"/>
      <c r="B20" s="624"/>
      <c r="C20" s="624"/>
      <c r="D20" s="624"/>
      <c r="E20" s="624"/>
      <c r="F20" s="1575"/>
      <c r="G20" s="1576"/>
      <c r="H20" s="1576"/>
      <c r="I20" s="1575"/>
      <c r="J20" s="616"/>
      <c r="K20" s="616"/>
    </row>
    <row r="21" spans="1:11" ht="8.25" customHeight="1" x14ac:dyDescent="0.25">
      <c r="A21" s="2151" t="s">
        <v>1124</v>
      </c>
      <c r="B21" s="2151" t="s">
        <v>62</v>
      </c>
      <c r="C21" s="2151" t="s">
        <v>62</v>
      </c>
      <c r="D21" s="2151" t="s">
        <v>62</v>
      </c>
      <c r="E21" s="2151" t="s">
        <v>62</v>
      </c>
      <c r="F21" s="625"/>
      <c r="G21" s="626">
        <v>352735</v>
      </c>
      <c r="H21" s="626">
        <v>340463</v>
      </c>
      <c r="I21" s="626">
        <v>348439</v>
      </c>
      <c r="J21" s="616"/>
      <c r="K21" s="616"/>
    </row>
    <row r="22" spans="1:11" ht="6" customHeight="1" x14ac:dyDescent="0.25">
      <c r="A22" s="2167"/>
      <c r="B22" s="2167"/>
      <c r="C22" s="2167"/>
      <c r="D22" s="2167"/>
      <c r="E22" s="2167"/>
      <c r="F22" s="2167"/>
      <c r="G22" s="2167"/>
      <c r="H22" s="2167"/>
      <c r="I22" s="2167"/>
      <c r="J22" s="616"/>
      <c r="K22" s="616"/>
    </row>
    <row r="23" spans="1:11" ht="12" customHeight="1" x14ac:dyDescent="0.25">
      <c r="A23" s="1981" t="s">
        <v>1522</v>
      </c>
      <c r="B23" s="1981"/>
      <c r="C23" s="1981"/>
      <c r="D23" s="1981"/>
      <c r="E23" s="1981"/>
      <c r="F23" s="1981"/>
      <c r="G23" s="1981"/>
      <c r="H23" s="1981"/>
      <c r="I23" s="1981"/>
      <c r="J23" s="616"/>
      <c r="K23" s="616"/>
    </row>
    <row r="24" spans="1:11" ht="10.5" customHeight="1" x14ac:dyDescent="0.25">
      <c r="A24" s="2168" t="s">
        <v>1521</v>
      </c>
      <c r="B24" s="2168"/>
      <c r="C24" s="2168"/>
      <c r="D24" s="2168"/>
      <c r="E24" s="2168"/>
      <c r="F24" s="2168"/>
      <c r="G24" s="2168"/>
      <c r="H24" s="2168"/>
      <c r="I24" s="2168"/>
      <c r="J24" s="616"/>
      <c r="K24" s="616"/>
    </row>
    <row r="25" spans="1:11" ht="9" customHeight="1" x14ac:dyDescent="0.25">
      <c r="A25" s="2168" t="s">
        <v>1520</v>
      </c>
      <c r="B25" s="2168"/>
      <c r="C25" s="2168"/>
      <c r="D25" s="2168"/>
      <c r="E25" s="2168"/>
      <c r="F25" s="2168"/>
      <c r="G25" s="2168"/>
      <c r="H25" s="2168"/>
      <c r="I25" s="2168"/>
      <c r="J25" s="616"/>
      <c r="K25" s="616"/>
    </row>
    <row r="26" spans="1:11" ht="4.2" customHeight="1" x14ac:dyDescent="0.25">
      <c r="A26" s="1574"/>
      <c r="B26" s="1574"/>
      <c r="C26" s="1285"/>
      <c r="D26" s="1285"/>
      <c r="E26" s="1285"/>
      <c r="F26" s="1285"/>
      <c r="G26" s="1573"/>
      <c r="H26" s="1572"/>
      <c r="I26" s="1572"/>
      <c r="J26" s="616"/>
      <c r="K26" s="616"/>
    </row>
    <row r="27" spans="1:11" ht="9.6" customHeight="1" x14ac:dyDescent="0.25">
      <c r="A27" s="2158" t="s">
        <v>791</v>
      </c>
      <c r="B27" s="2158" t="s">
        <v>62</v>
      </c>
      <c r="C27" s="2158" t="s">
        <v>62</v>
      </c>
      <c r="D27" s="2158" t="s">
        <v>62</v>
      </c>
      <c r="E27" s="2158" t="s">
        <v>62</v>
      </c>
      <c r="F27" s="2158" t="s">
        <v>62</v>
      </c>
      <c r="G27" s="2158" t="s">
        <v>62</v>
      </c>
      <c r="H27" s="2158" t="s">
        <v>62</v>
      </c>
      <c r="I27" s="2158" t="s">
        <v>62</v>
      </c>
      <c r="J27" s="616"/>
      <c r="K27" s="616"/>
    </row>
    <row r="28" spans="1:11" ht="9" customHeight="1" x14ac:dyDescent="0.25">
      <c r="A28" s="617"/>
      <c r="B28" s="617"/>
      <c r="C28" s="617"/>
      <c r="D28" s="617"/>
      <c r="E28" s="617"/>
      <c r="F28" s="1570"/>
      <c r="G28" s="2161" t="s">
        <v>1441</v>
      </c>
      <c r="H28" s="2161" t="s">
        <v>62</v>
      </c>
      <c r="I28" s="2161" t="s">
        <v>62</v>
      </c>
      <c r="J28" s="616"/>
      <c r="K28" s="616"/>
    </row>
    <row r="29" spans="1:11" ht="7.2" customHeight="1" x14ac:dyDescent="0.25">
      <c r="A29" s="619"/>
      <c r="B29" s="619"/>
      <c r="C29" s="619"/>
      <c r="D29" s="619"/>
      <c r="E29" s="619"/>
      <c r="F29" s="627"/>
      <c r="G29" s="1571" t="s">
        <v>1110</v>
      </c>
      <c r="H29" s="1571" t="s">
        <v>1111</v>
      </c>
      <c r="I29" s="1571" t="s">
        <v>1112</v>
      </c>
      <c r="J29" s="616"/>
      <c r="K29" s="616"/>
    </row>
    <row r="30" spans="1:11" ht="8.25" customHeight="1" x14ac:dyDescent="0.25">
      <c r="A30" s="1569" t="s">
        <v>788</v>
      </c>
      <c r="B30" s="1569"/>
      <c r="C30" s="1569"/>
      <c r="D30" s="1569"/>
      <c r="E30" s="1569"/>
      <c r="F30" s="1569"/>
      <c r="G30" s="1568"/>
      <c r="H30" s="1568"/>
      <c r="I30" s="1568"/>
      <c r="J30" s="616"/>
      <c r="K30" s="616"/>
    </row>
    <row r="31" spans="1:11" ht="8.25" customHeight="1" x14ac:dyDescent="0.25">
      <c r="A31" s="2162" t="s">
        <v>1125</v>
      </c>
      <c r="B31" s="2162" t="s">
        <v>62</v>
      </c>
      <c r="C31" s="2162" t="s">
        <v>62</v>
      </c>
      <c r="D31" s="2162" t="s">
        <v>62</v>
      </c>
      <c r="E31" s="2162" t="s">
        <v>62</v>
      </c>
      <c r="F31" s="622"/>
      <c r="G31" s="622">
        <v>246392</v>
      </c>
      <c r="H31" s="622">
        <v>8863</v>
      </c>
      <c r="I31" s="622">
        <v>4516</v>
      </c>
      <c r="J31" s="616"/>
      <c r="K31" s="616"/>
    </row>
    <row r="32" spans="1:11" ht="8.25" customHeight="1" x14ac:dyDescent="0.25">
      <c r="A32" s="2155" t="s">
        <v>1126</v>
      </c>
      <c r="B32" s="2155" t="s">
        <v>62</v>
      </c>
      <c r="C32" s="1958"/>
      <c r="D32" s="1958"/>
      <c r="E32" s="1958"/>
      <c r="F32" s="1563"/>
      <c r="G32" s="1563">
        <v>35837</v>
      </c>
      <c r="H32" s="1563" t="s">
        <v>64</v>
      </c>
      <c r="I32" s="1563" t="s">
        <v>64</v>
      </c>
      <c r="J32" s="616"/>
      <c r="K32" s="616"/>
    </row>
    <row r="33" spans="1:11" ht="8.25" customHeight="1" x14ac:dyDescent="0.25">
      <c r="A33" s="2151" t="s">
        <v>272</v>
      </c>
      <c r="B33" s="2151" t="s">
        <v>62</v>
      </c>
      <c r="C33" s="2151" t="s">
        <v>62</v>
      </c>
      <c r="D33" s="2151" t="s">
        <v>62</v>
      </c>
      <c r="E33" s="2151" t="s">
        <v>62</v>
      </c>
      <c r="F33" s="626"/>
      <c r="G33" s="626">
        <v>282229</v>
      </c>
      <c r="H33" s="626">
        <v>8863</v>
      </c>
      <c r="I33" s="626">
        <v>4516</v>
      </c>
      <c r="J33" s="616"/>
      <c r="K33" s="616"/>
    </row>
    <row r="34" spans="1:11" ht="3" customHeight="1" x14ac:dyDescent="0.25">
      <c r="A34" s="628"/>
      <c r="B34" s="628"/>
      <c r="C34" s="628"/>
      <c r="D34" s="628"/>
      <c r="E34" s="628"/>
      <c r="F34" s="629"/>
      <c r="G34" s="2173" t="s">
        <v>0</v>
      </c>
      <c r="H34" s="2173" t="s">
        <v>62</v>
      </c>
      <c r="I34" s="2173" t="s">
        <v>62</v>
      </c>
      <c r="J34" s="616"/>
      <c r="K34" s="616"/>
    </row>
    <row r="35" spans="1:11" ht="9" customHeight="1" x14ac:dyDescent="0.25">
      <c r="A35" s="617"/>
      <c r="B35" s="617"/>
      <c r="C35" s="617"/>
      <c r="D35" s="617"/>
      <c r="E35" s="617"/>
      <c r="F35" s="1570"/>
      <c r="G35" s="2161" t="s">
        <v>1440</v>
      </c>
      <c r="H35" s="2161" t="s">
        <v>62</v>
      </c>
      <c r="I35" s="2161" t="s">
        <v>62</v>
      </c>
      <c r="J35" s="616"/>
      <c r="K35" s="616"/>
    </row>
    <row r="36" spans="1:11" ht="9" customHeight="1" x14ac:dyDescent="0.25">
      <c r="A36" s="619"/>
      <c r="B36" s="619"/>
      <c r="C36" s="619"/>
      <c r="D36" s="619"/>
      <c r="E36" s="619"/>
      <c r="F36" s="627"/>
      <c r="G36" s="1571" t="s">
        <v>1110</v>
      </c>
      <c r="H36" s="1571" t="s">
        <v>1111</v>
      </c>
      <c r="I36" s="1571" t="s">
        <v>1112</v>
      </c>
      <c r="J36" s="616"/>
      <c r="K36" s="616"/>
    </row>
    <row r="37" spans="1:11" ht="8.25" customHeight="1" x14ac:dyDescent="0.25">
      <c r="A37" s="1569" t="s">
        <v>788</v>
      </c>
      <c r="B37" s="1569"/>
      <c r="C37" s="1569"/>
      <c r="D37" s="1569"/>
      <c r="E37" s="1569"/>
      <c r="F37" s="1569"/>
      <c r="G37" s="1568"/>
      <c r="H37" s="1568"/>
      <c r="I37" s="1568"/>
      <c r="J37" s="616"/>
      <c r="K37" s="616"/>
    </row>
    <row r="38" spans="1:11" ht="10.5" customHeight="1" x14ac:dyDescent="0.25">
      <c r="A38" s="2162" t="s">
        <v>1125</v>
      </c>
      <c r="B38" s="2162" t="s">
        <v>62</v>
      </c>
      <c r="C38" s="2162" t="s">
        <v>62</v>
      </c>
      <c r="D38" s="2162" t="s">
        <v>62</v>
      </c>
      <c r="E38" s="2162" t="s">
        <v>62</v>
      </c>
      <c r="F38" s="622"/>
      <c r="G38" s="622">
        <v>236500</v>
      </c>
      <c r="H38" s="622">
        <v>13922</v>
      </c>
      <c r="I38" s="622">
        <v>4555</v>
      </c>
      <c r="J38" s="616"/>
      <c r="K38" s="616"/>
    </row>
    <row r="39" spans="1:11" ht="9" customHeight="1" x14ac:dyDescent="0.25">
      <c r="A39" s="2155" t="s">
        <v>1126</v>
      </c>
      <c r="B39" s="2155" t="s">
        <v>62</v>
      </c>
      <c r="C39" s="1958"/>
      <c r="D39" s="1958"/>
      <c r="E39" s="1958"/>
      <c r="F39" s="1563"/>
      <c r="G39" s="1563">
        <v>34022</v>
      </c>
      <c r="H39" s="1563" t="s">
        <v>64</v>
      </c>
      <c r="I39" s="1563" t="s">
        <v>64</v>
      </c>
      <c r="J39" s="616"/>
      <c r="K39" s="616"/>
    </row>
    <row r="40" spans="1:11" ht="8.25" customHeight="1" x14ac:dyDescent="0.25">
      <c r="A40" s="2151" t="s">
        <v>272</v>
      </c>
      <c r="B40" s="2151" t="s">
        <v>62</v>
      </c>
      <c r="C40" s="2151" t="s">
        <v>62</v>
      </c>
      <c r="D40" s="2151" t="s">
        <v>62</v>
      </c>
      <c r="E40" s="2151" t="s">
        <v>62</v>
      </c>
      <c r="F40" s="626"/>
      <c r="G40" s="626">
        <v>270522</v>
      </c>
      <c r="H40" s="626">
        <v>13922</v>
      </c>
      <c r="I40" s="626">
        <v>4555</v>
      </c>
      <c r="J40" s="616"/>
      <c r="K40" s="616"/>
    </row>
    <row r="41" spans="1:11" ht="6" customHeight="1" x14ac:dyDescent="0.25">
      <c r="A41" s="630"/>
      <c r="B41" s="630"/>
      <c r="C41" s="631"/>
      <c r="D41" s="631"/>
      <c r="E41" s="631"/>
      <c r="F41" s="631"/>
      <c r="G41" s="632"/>
      <c r="H41" s="632"/>
      <c r="I41" s="632"/>
      <c r="J41" s="616"/>
      <c r="K41" s="616"/>
    </row>
    <row r="42" spans="1:11" ht="9" customHeight="1" x14ac:dyDescent="0.25">
      <c r="A42" s="2158" t="s">
        <v>790</v>
      </c>
      <c r="B42" s="2158" t="s">
        <v>62</v>
      </c>
      <c r="C42" s="2158" t="s">
        <v>62</v>
      </c>
      <c r="D42" s="2158" t="s">
        <v>62</v>
      </c>
      <c r="E42" s="2158" t="s">
        <v>62</v>
      </c>
      <c r="F42" s="2158" t="s">
        <v>62</v>
      </c>
      <c r="G42" s="2158" t="s">
        <v>62</v>
      </c>
      <c r="H42" s="2158" t="s">
        <v>62</v>
      </c>
      <c r="I42" s="2158" t="s">
        <v>62</v>
      </c>
      <c r="J42" s="616"/>
      <c r="K42" s="616"/>
    </row>
    <row r="43" spans="1:11" ht="9" customHeight="1" x14ac:dyDescent="0.25">
      <c r="A43" s="617"/>
      <c r="B43" s="617"/>
      <c r="C43" s="617"/>
      <c r="D43" s="617"/>
      <c r="E43" s="617"/>
      <c r="F43" s="1570"/>
      <c r="G43" s="2161" t="s">
        <v>1441</v>
      </c>
      <c r="H43" s="2161" t="s">
        <v>62</v>
      </c>
      <c r="I43" s="2161" t="s">
        <v>62</v>
      </c>
      <c r="J43" s="616"/>
      <c r="K43" s="616"/>
    </row>
    <row r="44" spans="1:11" ht="9" customHeight="1" x14ac:dyDescent="0.25">
      <c r="A44" s="619"/>
      <c r="B44" s="619"/>
      <c r="C44" s="619"/>
      <c r="D44" s="619"/>
      <c r="E44" s="619"/>
      <c r="F44" s="627"/>
      <c r="G44" s="636" t="s">
        <v>1110</v>
      </c>
      <c r="H44" s="636" t="s">
        <v>1111</v>
      </c>
      <c r="I44" s="636" t="s">
        <v>1112</v>
      </c>
      <c r="J44" s="616"/>
      <c r="K44" s="616"/>
    </row>
    <row r="45" spans="1:11" ht="8.25" customHeight="1" x14ac:dyDescent="0.25">
      <c r="A45" s="1569" t="s">
        <v>788</v>
      </c>
      <c r="B45" s="1569"/>
      <c r="C45" s="1569"/>
      <c r="D45" s="1569"/>
      <c r="E45" s="1569"/>
      <c r="F45" s="1569"/>
      <c r="G45" s="1568"/>
      <c r="H45" s="1568"/>
      <c r="I45" s="1568"/>
      <c r="J45" s="616"/>
      <c r="K45" s="616"/>
    </row>
    <row r="46" spans="1:11" ht="8.25" customHeight="1" x14ac:dyDescent="0.25">
      <c r="A46" s="2162" t="s">
        <v>1125</v>
      </c>
      <c r="B46" s="2162" t="s">
        <v>62</v>
      </c>
      <c r="C46" s="2162" t="s">
        <v>62</v>
      </c>
      <c r="D46" s="2162" t="s">
        <v>62</v>
      </c>
      <c r="E46" s="2162" t="s">
        <v>62</v>
      </c>
      <c r="F46" s="628"/>
      <c r="G46" s="622">
        <v>-173</v>
      </c>
      <c r="H46" s="622">
        <v>-323</v>
      </c>
      <c r="I46" s="622">
        <v>-1746</v>
      </c>
      <c r="J46" s="616"/>
      <c r="K46" s="616"/>
    </row>
    <row r="47" spans="1:11" ht="8.25" customHeight="1" x14ac:dyDescent="0.25">
      <c r="A47" s="2155" t="s">
        <v>1126</v>
      </c>
      <c r="B47" s="2155" t="s">
        <v>62</v>
      </c>
      <c r="C47" s="1958"/>
      <c r="D47" s="1958"/>
      <c r="E47" s="1958"/>
      <c r="F47" s="617"/>
      <c r="G47" s="1563">
        <v>-2</v>
      </c>
      <c r="H47" s="1563" t="s">
        <v>64</v>
      </c>
      <c r="I47" s="1563" t="s">
        <v>64</v>
      </c>
      <c r="J47" s="616"/>
      <c r="K47" s="616"/>
    </row>
    <row r="48" spans="1:11" ht="8.25" customHeight="1" x14ac:dyDescent="0.25">
      <c r="A48" s="2155" t="s">
        <v>1127</v>
      </c>
      <c r="B48" s="2155" t="s">
        <v>62</v>
      </c>
      <c r="C48" s="2155" t="s">
        <v>62</v>
      </c>
      <c r="D48" s="2155" t="s">
        <v>62</v>
      </c>
      <c r="E48" s="2155" t="s">
        <v>62</v>
      </c>
      <c r="F48" s="617"/>
      <c r="G48" s="1563">
        <v>-29</v>
      </c>
      <c r="H48" s="1563">
        <v>-68</v>
      </c>
      <c r="I48" s="1563">
        <v>-35</v>
      </c>
      <c r="J48" s="616"/>
      <c r="K48" s="616"/>
    </row>
    <row r="49" spans="1:11" ht="9" customHeight="1" x14ac:dyDescent="0.25">
      <c r="A49" s="2151" t="s">
        <v>1128</v>
      </c>
      <c r="B49" s="2151" t="s">
        <v>62</v>
      </c>
      <c r="C49" s="2151" t="s">
        <v>62</v>
      </c>
      <c r="D49" s="2151" t="s">
        <v>62</v>
      </c>
      <c r="E49" s="2151" t="s">
        <v>62</v>
      </c>
      <c r="F49" s="626"/>
      <c r="G49" s="626">
        <v>-204</v>
      </c>
      <c r="H49" s="626">
        <v>-392</v>
      </c>
      <c r="I49" s="626">
        <v>-1781</v>
      </c>
      <c r="J49" s="616"/>
      <c r="K49" s="616"/>
    </row>
    <row r="50" spans="1:11" ht="6" customHeight="1" x14ac:dyDescent="0.25">
      <c r="A50" s="633"/>
      <c r="B50" s="633"/>
      <c r="C50" s="633"/>
      <c r="D50" s="633"/>
      <c r="E50" s="633"/>
      <c r="F50" s="634"/>
      <c r="G50" s="634"/>
      <c r="H50" s="634"/>
      <c r="I50" s="634"/>
      <c r="J50" s="616"/>
      <c r="K50" s="616"/>
    </row>
    <row r="51" spans="1:11" ht="10.5" customHeight="1" x14ac:dyDescent="0.25">
      <c r="A51" s="617"/>
      <c r="B51" s="617"/>
      <c r="C51" s="617"/>
      <c r="D51" s="617"/>
      <c r="E51" s="617"/>
      <c r="F51" s="1570"/>
      <c r="G51" s="2161" t="s">
        <v>1440</v>
      </c>
      <c r="H51" s="2161" t="s">
        <v>62</v>
      </c>
      <c r="I51" s="2161" t="s">
        <v>62</v>
      </c>
      <c r="J51" s="616"/>
      <c r="K51" s="616"/>
    </row>
    <row r="52" spans="1:11" ht="9.75" customHeight="1" x14ac:dyDescent="0.25">
      <c r="A52" s="619"/>
      <c r="B52" s="619"/>
      <c r="C52" s="619"/>
      <c r="D52" s="619"/>
      <c r="E52" s="619"/>
      <c r="F52" s="627"/>
      <c r="G52" s="636" t="s">
        <v>1110</v>
      </c>
      <c r="H52" s="636" t="s">
        <v>1111</v>
      </c>
      <c r="I52" s="636" t="s">
        <v>1112</v>
      </c>
      <c r="J52" s="616"/>
      <c r="K52" s="616"/>
    </row>
    <row r="53" spans="1:11" ht="8.25" customHeight="1" x14ac:dyDescent="0.25">
      <c r="A53" s="1569" t="s">
        <v>788</v>
      </c>
      <c r="B53" s="1569"/>
      <c r="C53" s="1569"/>
      <c r="D53" s="1569"/>
      <c r="E53" s="1569"/>
      <c r="F53" s="1569"/>
      <c r="G53" s="1568"/>
      <c r="H53" s="1568"/>
      <c r="I53" s="1568"/>
      <c r="J53" s="616"/>
      <c r="K53" s="616"/>
    </row>
    <row r="54" spans="1:11" ht="8.25" customHeight="1" x14ac:dyDescent="0.25">
      <c r="A54" s="2162" t="s">
        <v>1125</v>
      </c>
      <c r="B54" s="2162" t="s">
        <v>62</v>
      </c>
      <c r="C54" s="2162" t="s">
        <v>62</v>
      </c>
      <c r="D54" s="2162" t="s">
        <v>62</v>
      </c>
      <c r="E54" s="2162" t="s">
        <v>62</v>
      </c>
      <c r="F54" s="628"/>
      <c r="G54" s="622">
        <v>-148</v>
      </c>
      <c r="H54" s="622">
        <v>-307</v>
      </c>
      <c r="I54" s="622">
        <v>-1600</v>
      </c>
      <c r="J54" s="616"/>
      <c r="K54" s="616"/>
    </row>
    <row r="55" spans="1:11" ht="8.25" customHeight="1" x14ac:dyDescent="0.25">
      <c r="A55" s="2155" t="s">
        <v>1126</v>
      </c>
      <c r="B55" s="2155" t="s">
        <v>62</v>
      </c>
      <c r="C55" s="1958"/>
      <c r="D55" s="1958"/>
      <c r="E55" s="1958"/>
      <c r="F55" s="617"/>
      <c r="G55" s="1563">
        <v>-2</v>
      </c>
      <c r="H55" s="1563" t="s">
        <v>64</v>
      </c>
      <c r="I55" s="1563" t="s">
        <v>64</v>
      </c>
      <c r="J55" s="616"/>
      <c r="K55" s="616"/>
    </row>
    <row r="56" spans="1:11" ht="8.25" customHeight="1" x14ac:dyDescent="0.25">
      <c r="A56" s="2155" t="s">
        <v>1127</v>
      </c>
      <c r="B56" s="2155" t="s">
        <v>62</v>
      </c>
      <c r="C56" s="2155" t="s">
        <v>62</v>
      </c>
      <c r="D56" s="2155" t="s">
        <v>62</v>
      </c>
      <c r="E56" s="2155" t="s">
        <v>62</v>
      </c>
      <c r="F56" s="617"/>
      <c r="G56" s="1563">
        <v>-22</v>
      </c>
      <c r="H56" s="1563">
        <v>-44</v>
      </c>
      <c r="I56" s="1563">
        <v>-64</v>
      </c>
      <c r="J56" s="616"/>
      <c r="K56" s="616"/>
    </row>
    <row r="57" spans="1:11" ht="8.25" customHeight="1" x14ac:dyDescent="0.25">
      <c r="A57" s="2151" t="s">
        <v>1128</v>
      </c>
      <c r="B57" s="2151" t="s">
        <v>62</v>
      </c>
      <c r="C57" s="2151" t="s">
        <v>62</v>
      </c>
      <c r="D57" s="2151" t="s">
        <v>62</v>
      </c>
      <c r="E57" s="2151" t="s">
        <v>62</v>
      </c>
      <c r="F57" s="626"/>
      <c r="G57" s="626">
        <v>-172</v>
      </c>
      <c r="H57" s="626">
        <v>-351</v>
      </c>
      <c r="I57" s="626">
        <v>-1664</v>
      </c>
      <c r="J57" s="616"/>
      <c r="K57" s="616"/>
    </row>
    <row r="58" spans="1:11" ht="6" customHeight="1" x14ac:dyDescent="0.25">
      <c r="A58" s="633"/>
      <c r="B58" s="633"/>
      <c r="C58" s="633"/>
      <c r="D58" s="633"/>
      <c r="E58" s="633"/>
      <c r="F58" s="635"/>
      <c r="G58" s="634"/>
      <c r="H58" s="634"/>
      <c r="I58" s="634"/>
      <c r="J58" s="616"/>
      <c r="K58" s="616"/>
    </row>
    <row r="59" spans="1:11" ht="12.75" customHeight="1" x14ac:dyDescent="0.25">
      <c r="A59" s="2158" t="s">
        <v>789</v>
      </c>
      <c r="B59" s="2158" t="s">
        <v>62</v>
      </c>
      <c r="C59" s="2158" t="s">
        <v>62</v>
      </c>
      <c r="D59" s="2158" t="s">
        <v>62</v>
      </c>
      <c r="E59" s="2158" t="s">
        <v>62</v>
      </c>
      <c r="F59" s="2158" t="s">
        <v>62</v>
      </c>
      <c r="G59" s="2158" t="s">
        <v>62</v>
      </c>
      <c r="H59" s="2158" t="s">
        <v>62</v>
      </c>
      <c r="I59" s="2158" t="s">
        <v>62</v>
      </c>
      <c r="J59" s="616"/>
      <c r="K59" s="616"/>
    </row>
    <row r="60" spans="1:11" ht="9" customHeight="1" x14ac:dyDescent="0.25">
      <c r="A60" s="619"/>
      <c r="B60" s="619"/>
      <c r="C60" s="619"/>
      <c r="D60" s="619"/>
      <c r="E60" s="619"/>
      <c r="F60" s="636" t="s">
        <v>1110</v>
      </c>
      <c r="G60" s="636" t="s">
        <v>1111</v>
      </c>
      <c r="H60" s="636" t="s">
        <v>1112</v>
      </c>
      <c r="I60" s="636" t="s">
        <v>288</v>
      </c>
      <c r="J60" s="616"/>
      <c r="K60" s="616"/>
    </row>
    <row r="61" spans="1:11" ht="8.25" customHeight="1" x14ac:dyDescent="0.25">
      <c r="A61" s="1569" t="s">
        <v>788</v>
      </c>
      <c r="B61" s="1569"/>
      <c r="C61" s="1569"/>
      <c r="D61" s="1569"/>
      <c r="E61" s="1569"/>
      <c r="F61" s="1569"/>
      <c r="G61" s="1568"/>
      <c r="H61" s="1568"/>
      <c r="I61" s="1568"/>
      <c r="J61" s="616"/>
      <c r="K61" s="616"/>
    </row>
    <row r="62" spans="1:11" ht="9" customHeight="1" x14ac:dyDescent="0.25">
      <c r="A62" s="2159" t="s">
        <v>1439</v>
      </c>
      <c r="B62" s="2160" t="s">
        <v>62</v>
      </c>
      <c r="C62" s="2160" t="s">
        <v>62</v>
      </c>
      <c r="D62" s="2160" t="s">
        <v>62</v>
      </c>
      <c r="E62" s="2160" t="s">
        <v>62</v>
      </c>
      <c r="F62" s="637">
        <v>-153</v>
      </c>
      <c r="G62" s="638">
        <v>-344</v>
      </c>
      <c r="H62" s="638">
        <v>-1686</v>
      </c>
      <c r="I62" s="638">
        <v>-2183</v>
      </c>
      <c r="J62" s="616"/>
      <c r="K62" s="616"/>
    </row>
    <row r="63" spans="1:11" ht="9" customHeight="1" x14ac:dyDescent="0.25">
      <c r="A63" s="2155" t="s">
        <v>1435</v>
      </c>
      <c r="B63" s="2155" t="s">
        <v>62</v>
      </c>
      <c r="C63" s="2155" t="s">
        <v>62</v>
      </c>
      <c r="D63" s="2155" t="s">
        <v>62</v>
      </c>
      <c r="E63" s="2155" t="s">
        <v>62</v>
      </c>
      <c r="F63" s="617">
        <v>-7</v>
      </c>
      <c r="G63" s="1563" t="s">
        <v>1422</v>
      </c>
      <c r="H63" s="1563">
        <v>-1</v>
      </c>
      <c r="I63" s="1563">
        <v>-8</v>
      </c>
      <c r="J63" s="616"/>
      <c r="K63" s="616"/>
    </row>
    <row r="64" spans="1:11" ht="9" customHeight="1" x14ac:dyDescent="0.25">
      <c r="A64" s="2155" t="s">
        <v>1434</v>
      </c>
      <c r="B64" s="2155" t="s">
        <v>62</v>
      </c>
      <c r="C64" s="2155" t="s">
        <v>62</v>
      </c>
      <c r="D64" s="2155" t="s">
        <v>62</v>
      </c>
      <c r="E64" s="2155" t="s">
        <v>62</v>
      </c>
      <c r="F64" s="617">
        <v>3</v>
      </c>
      <c r="G64" s="1563">
        <v>-41</v>
      </c>
      <c r="H64" s="1563" t="s">
        <v>1422</v>
      </c>
      <c r="I64" s="1563">
        <v>-38</v>
      </c>
      <c r="J64" s="616"/>
      <c r="K64" s="616"/>
    </row>
    <row r="65" spans="1:11" ht="9" customHeight="1" x14ac:dyDescent="0.25">
      <c r="A65" s="2155" t="s">
        <v>1433</v>
      </c>
      <c r="B65" s="2155" t="s">
        <v>62</v>
      </c>
      <c r="C65" s="2155" t="s">
        <v>62</v>
      </c>
      <c r="D65" s="2155" t="s">
        <v>62</v>
      </c>
      <c r="E65" s="2155" t="s">
        <v>62</v>
      </c>
      <c r="F65" s="639" t="s">
        <v>1422</v>
      </c>
      <c r="G65" s="1563" t="s">
        <v>1425</v>
      </c>
      <c r="H65" s="1563">
        <v>-16</v>
      </c>
      <c r="I65" s="1563">
        <v>-16</v>
      </c>
      <c r="J65" s="616"/>
      <c r="K65" s="616"/>
    </row>
    <row r="66" spans="1:11" ht="9" customHeight="1" x14ac:dyDescent="0.25">
      <c r="A66" s="2155" t="s">
        <v>1432</v>
      </c>
      <c r="B66" s="2155" t="s">
        <v>62</v>
      </c>
      <c r="C66" s="2155" t="s">
        <v>62</v>
      </c>
      <c r="D66" s="2155" t="s">
        <v>62</v>
      </c>
      <c r="E66" s="2155" t="s">
        <v>62</v>
      </c>
      <c r="F66" s="617">
        <v>-44</v>
      </c>
      <c r="G66" s="1563">
        <v>63</v>
      </c>
      <c r="H66" s="1563" t="s">
        <v>1425</v>
      </c>
      <c r="I66" s="1563">
        <v>19</v>
      </c>
      <c r="J66" s="616"/>
      <c r="K66" s="616"/>
    </row>
    <row r="67" spans="1:11" ht="9" customHeight="1" x14ac:dyDescent="0.25">
      <c r="A67" s="2155" t="s">
        <v>1431</v>
      </c>
      <c r="B67" s="2155" t="s">
        <v>62</v>
      </c>
      <c r="C67" s="2155" t="s">
        <v>62</v>
      </c>
      <c r="D67" s="2155" t="s">
        <v>62</v>
      </c>
      <c r="E67" s="2155" t="s">
        <v>62</v>
      </c>
      <c r="F67" s="639" t="s">
        <v>1425</v>
      </c>
      <c r="G67" s="1563">
        <v>8</v>
      </c>
      <c r="H67" s="1563">
        <v>-24</v>
      </c>
      <c r="I67" s="1563">
        <v>-16</v>
      </c>
      <c r="J67" s="616"/>
      <c r="K67" s="616"/>
    </row>
    <row r="68" spans="1:11" ht="9" customHeight="1" x14ac:dyDescent="0.25">
      <c r="A68" s="2155" t="s">
        <v>1430</v>
      </c>
      <c r="B68" s="2155" t="s">
        <v>62</v>
      </c>
      <c r="C68" s="2155" t="s">
        <v>62</v>
      </c>
      <c r="D68" s="2155" t="s">
        <v>62</v>
      </c>
      <c r="E68" s="2155" t="s">
        <v>62</v>
      </c>
      <c r="F68" s="617">
        <v>-3</v>
      </c>
      <c r="G68" s="1563" t="s">
        <v>1425</v>
      </c>
      <c r="H68" s="1563">
        <v>6</v>
      </c>
      <c r="I68" s="1563">
        <v>3</v>
      </c>
      <c r="J68" s="616"/>
      <c r="K68" s="616"/>
    </row>
    <row r="69" spans="1:11" ht="9" customHeight="1" x14ac:dyDescent="0.25">
      <c r="A69" s="2155" t="s">
        <v>1429</v>
      </c>
      <c r="B69" s="2155" t="s">
        <v>62</v>
      </c>
      <c r="C69" s="2155" t="s">
        <v>62</v>
      </c>
      <c r="D69" s="2155" t="s">
        <v>62</v>
      </c>
      <c r="E69" s="2155" t="s">
        <v>62</v>
      </c>
      <c r="F69" s="639" t="s">
        <v>1425</v>
      </c>
      <c r="G69" s="1563">
        <v>-10</v>
      </c>
      <c r="H69" s="1563">
        <v>6</v>
      </c>
      <c r="I69" s="1563">
        <v>-4</v>
      </c>
      <c r="J69" s="616"/>
      <c r="K69" s="616"/>
    </row>
    <row r="70" spans="1:11" ht="9" customHeight="1" x14ac:dyDescent="0.25">
      <c r="A70" s="2155" t="s">
        <v>1428</v>
      </c>
      <c r="B70" s="2155" t="s">
        <v>62</v>
      </c>
      <c r="C70" s="2155" t="s">
        <v>62</v>
      </c>
      <c r="D70" s="2155" t="s">
        <v>62</v>
      </c>
      <c r="E70" s="2155" t="s">
        <v>62</v>
      </c>
      <c r="F70" s="617">
        <v>26</v>
      </c>
      <c r="G70" s="1563">
        <v>-4</v>
      </c>
      <c r="H70" s="1563">
        <v>-127</v>
      </c>
      <c r="I70" s="1563">
        <v>-105</v>
      </c>
      <c r="J70" s="616"/>
      <c r="K70" s="616"/>
    </row>
    <row r="71" spans="1:11" ht="9" customHeight="1" x14ac:dyDescent="0.25">
      <c r="A71" s="2155" t="s">
        <v>1427</v>
      </c>
      <c r="B71" s="2155" t="s">
        <v>62</v>
      </c>
      <c r="C71" s="2155" t="s">
        <v>62</v>
      </c>
      <c r="D71" s="2155" t="s">
        <v>62</v>
      </c>
      <c r="E71" s="2155" t="s">
        <v>62</v>
      </c>
      <c r="F71" s="617">
        <v>1</v>
      </c>
      <c r="G71" s="1563" t="s">
        <v>1422</v>
      </c>
      <c r="H71" s="1563">
        <v>1</v>
      </c>
      <c r="I71" s="1563">
        <v>2</v>
      </c>
      <c r="J71" s="616"/>
      <c r="K71" s="616"/>
    </row>
    <row r="72" spans="1:11" ht="9" customHeight="1" x14ac:dyDescent="0.25">
      <c r="A72" s="2155" t="s">
        <v>1438</v>
      </c>
      <c r="B72" s="2155"/>
      <c r="C72" s="2155"/>
      <c r="D72" s="2155"/>
      <c r="E72" s="2155"/>
      <c r="F72" s="639" t="s">
        <v>64</v>
      </c>
      <c r="G72" s="1563" t="s">
        <v>64</v>
      </c>
      <c r="H72" s="1563">
        <v>37</v>
      </c>
      <c r="I72" s="1563">
        <v>37</v>
      </c>
      <c r="J72" s="616"/>
      <c r="K72" s="616"/>
    </row>
    <row r="73" spans="1:11" ht="9" customHeight="1" x14ac:dyDescent="0.25">
      <c r="A73" s="2155" t="s">
        <v>1423</v>
      </c>
      <c r="B73" s="2155" t="s">
        <v>62</v>
      </c>
      <c r="C73" s="2155" t="s">
        <v>62</v>
      </c>
      <c r="D73" s="2155" t="s">
        <v>62</v>
      </c>
      <c r="E73" s="2155" t="s">
        <v>62</v>
      </c>
      <c r="F73" s="617">
        <v>4</v>
      </c>
      <c r="G73" s="1563">
        <v>5</v>
      </c>
      <c r="H73" s="1563">
        <v>58</v>
      </c>
      <c r="I73" s="1563">
        <v>67</v>
      </c>
      <c r="J73" s="616"/>
      <c r="K73" s="616"/>
    </row>
    <row r="74" spans="1:11" ht="9" customHeight="1" x14ac:dyDescent="0.25">
      <c r="A74" s="2150" t="s">
        <v>1437</v>
      </c>
      <c r="B74" s="2151" t="s">
        <v>62</v>
      </c>
      <c r="C74" s="2151" t="s">
        <v>62</v>
      </c>
      <c r="D74" s="2151" t="s">
        <v>62</v>
      </c>
      <c r="E74" s="2151" t="s">
        <v>62</v>
      </c>
      <c r="F74" s="691">
        <v>-173</v>
      </c>
      <c r="G74" s="691">
        <v>-323</v>
      </c>
      <c r="H74" s="691">
        <v>-1746</v>
      </c>
      <c r="I74" s="691">
        <v>-2242</v>
      </c>
      <c r="J74" s="616"/>
      <c r="K74" s="616"/>
    </row>
    <row r="75" spans="1:11" ht="12.75" customHeight="1" x14ac:dyDescent="0.25">
      <c r="A75" s="2157" t="s">
        <v>1519</v>
      </c>
      <c r="B75" s="2157"/>
      <c r="C75" s="2157"/>
      <c r="D75" s="2157"/>
      <c r="E75" s="2157"/>
      <c r="F75" s="2157"/>
      <c r="G75" s="2157"/>
      <c r="H75" s="2157"/>
      <c r="I75" s="2157"/>
      <c r="J75" s="616"/>
      <c r="K75" s="616"/>
    </row>
    <row r="76" spans="1:11" ht="9" customHeight="1" x14ac:dyDescent="0.25">
      <c r="A76" s="2157" t="s">
        <v>1518</v>
      </c>
      <c r="B76" s="2157"/>
      <c r="C76" s="2157"/>
      <c r="D76" s="2157"/>
      <c r="E76" s="2157"/>
      <c r="F76" s="2157"/>
      <c r="G76" s="2157"/>
      <c r="H76" s="2157"/>
      <c r="I76" s="2157"/>
      <c r="J76" s="616"/>
      <c r="K76" s="616"/>
    </row>
    <row r="77" spans="1:11" ht="4.5" customHeight="1" x14ac:dyDescent="0.25">
      <c r="A77" s="1980"/>
      <c r="B77" s="624"/>
      <c r="C77" s="624"/>
      <c r="D77" s="624"/>
      <c r="E77" s="624"/>
      <c r="F77" s="1979"/>
      <c r="G77" s="1979"/>
      <c r="H77" s="1979"/>
      <c r="I77" s="1979"/>
      <c r="J77" s="616"/>
      <c r="K77" s="616"/>
    </row>
    <row r="78" spans="1:11" ht="4.5" customHeight="1" x14ac:dyDescent="0.25">
      <c r="A78" s="624"/>
      <c r="B78" s="624"/>
      <c r="C78" s="624"/>
      <c r="D78" s="624"/>
      <c r="E78" s="624"/>
      <c r="F78" s="1575"/>
      <c r="G78" s="1575"/>
      <c r="H78" s="1575"/>
      <c r="I78" s="1575"/>
      <c r="J78" s="616"/>
      <c r="K78" s="616"/>
    </row>
    <row r="79" spans="1:11" ht="8.25" customHeight="1" x14ac:dyDescent="0.25">
      <c r="A79" s="641"/>
      <c r="B79" s="641"/>
      <c r="C79" s="641"/>
      <c r="D79" s="641"/>
      <c r="E79" s="641"/>
      <c r="F79" s="642" t="s">
        <v>1110</v>
      </c>
      <c r="G79" s="642" t="s">
        <v>1111</v>
      </c>
      <c r="H79" s="642" t="s">
        <v>1112</v>
      </c>
      <c r="I79" s="642" t="s">
        <v>288</v>
      </c>
      <c r="J79" s="616"/>
      <c r="K79" s="616"/>
    </row>
    <row r="80" spans="1:11" ht="9" customHeight="1" x14ac:dyDescent="0.25">
      <c r="A80" s="1569" t="s">
        <v>788</v>
      </c>
      <c r="B80" s="1569"/>
      <c r="C80" s="1569"/>
      <c r="D80" s="1569"/>
      <c r="E80" s="1569"/>
      <c r="F80" s="1569"/>
      <c r="G80" s="1568"/>
      <c r="H80" s="1568"/>
      <c r="I80" s="1568"/>
      <c r="J80" s="616"/>
      <c r="K80" s="616"/>
    </row>
    <row r="81" spans="1:11" ht="12.75" customHeight="1" x14ac:dyDescent="0.25">
      <c r="A81" s="2159" t="s">
        <v>1436</v>
      </c>
      <c r="B81" s="2160" t="s">
        <v>62</v>
      </c>
      <c r="C81" s="2160" t="s">
        <v>62</v>
      </c>
      <c r="D81" s="2160" t="s">
        <v>62</v>
      </c>
      <c r="E81" s="2160" t="s">
        <v>62</v>
      </c>
      <c r="F81" s="637">
        <v>-146</v>
      </c>
      <c r="G81" s="638">
        <v>-295</v>
      </c>
      <c r="H81" s="638">
        <v>-1599</v>
      </c>
      <c r="I81" s="638">
        <v>-2040</v>
      </c>
      <c r="J81" s="616"/>
      <c r="K81" s="616"/>
    </row>
    <row r="82" spans="1:11" ht="8.25" customHeight="1" x14ac:dyDescent="0.25">
      <c r="A82" s="2155" t="s">
        <v>1435</v>
      </c>
      <c r="B82" s="2155" t="s">
        <v>62</v>
      </c>
      <c r="C82" s="2155" t="s">
        <v>62</v>
      </c>
      <c r="D82" s="2155" t="s">
        <v>62</v>
      </c>
      <c r="E82" s="2155" t="s">
        <v>62</v>
      </c>
      <c r="F82" s="617">
        <v>-4</v>
      </c>
      <c r="G82" s="1563" t="s">
        <v>1422</v>
      </c>
      <c r="H82" s="1563">
        <v>-1</v>
      </c>
      <c r="I82" s="1563">
        <v>-5</v>
      </c>
      <c r="J82" s="616"/>
      <c r="K82" s="616"/>
    </row>
    <row r="83" spans="1:11" ht="8.25" customHeight="1" x14ac:dyDescent="0.25">
      <c r="A83" s="2155" t="s">
        <v>1434</v>
      </c>
      <c r="B83" s="2155" t="s">
        <v>62</v>
      </c>
      <c r="C83" s="2155" t="s">
        <v>62</v>
      </c>
      <c r="D83" s="2155" t="s">
        <v>62</v>
      </c>
      <c r="E83" s="2155" t="s">
        <v>62</v>
      </c>
      <c r="F83" s="617">
        <v>4</v>
      </c>
      <c r="G83" s="1563">
        <v>-43</v>
      </c>
      <c r="H83" s="1563" t="s">
        <v>1425</v>
      </c>
      <c r="I83" s="1563">
        <v>-39</v>
      </c>
      <c r="J83" s="616"/>
      <c r="K83" s="616"/>
    </row>
    <row r="84" spans="1:11" ht="8.25" customHeight="1" x14ac:dyDescent="0.25">
      <c r="A84" s="2155" t="s">
        <v>1433</v>
      </c>
      <c r="B84" s="2155" t="s">
        <v>62</v>
      </c>
      <c r="C84" s="2155" t="s">
        <v>62</v>
      </c>
      <c r="D84" s="2155" t="s">
        <v>62</v>
      </c>
      <c r="E84" s="2155" t="s">
        <v>62</v>
      </c>
      <c r="F84" s="639" t="s">
        <v>1422</v>
      </c>
      <c r="G84" s="1563" t="s">
        <v>1425</v>
      </c>
      <c r="H84" s="1563">
        <v>-12</v>
      </c>
      <c r="I84" s="1563">
        <v>-12</v>
      </c>
      <c r="J84" s="616"/>
      <c r="K84" s="616"/>
    </row>
    <row r="85" spans="1:11" ht="8.25" customHeight="1" x14ac:dyDescent="0.25">
      <c r="A85" s="2155" t="s">
        <v>1432</v>
      </c>
      <c r="B85" s="2155" t="s">
        <v>62</v>
      </c>
      <c r="C85" s="2155" t="s">
        <v>62</v>
      </c>
      <c r="D85" s="2155" t="s">
        <v>62</v>
      </c>
      <c r="E85" s="2155" t="s">
        <v>62</v>
      </c>
      <c r="F85" s="617">
        <v>-8</v>
      </c>
      <c r="G85" s="1563">
        <v>29</v>
      </c>
      <c r="H85" s="1563" t="s">
        <v>1425</v>
      </c>
      <c r="I85" s="1563">
        <v>21</v>
      </c>
      <c r="J85" s="616"/>
      <c r="K85" s="616"/>
    </row>
    <row r="86" spans="1:11" ht="8.25" customHeight="1" x14ac:dyDescent="0.25">
      <c r="A86" s="2155" t="s">
        <v>1431</v>
      </c>
      <c r="B86" s="2155" t="s">
        <v>62</v>
      </c>
      <c r="C86" s="2155" t="s">
        <v>62</v>
      </c>
      <c r="D86" s="2155" t="s">
        <v>62</v>
      </c>
      <c r="E86" s="2155" t="s">
        <v>62</v>
      </c>
      <c r="F86" s="639" t="s">
        <v>1425</v>
      </c>
      <c r="G86" s="1563">
        <v>6</v>
      </c>
      <c r="H86" s="1563">
        <v>-20</v>
      </c>
      <c r="I86" s="1563">
        <v>-14</v>
      </c>
      <c r="J86" s="616"/>
      <c r="K86" s="616"/>
    </row>
    <row r="87" spans="1:11" ht="8.25" customHeight="1" x14ac:dyDescent="0.25">
      <c r="A87" s="2155" t="s">
        <v>1430</v>
      </c>
      <c r="B87" s="2155" t="s">
        <v>62</v>
      </c>
      <c r="C87" s="2155" t="s">
        <v>62</v>
      </c>
      <c r="D87" s="2155" t="s">
        <v>62</v>
      </c>
      <c r="E87" s="2155" t="s">
        <v>62</v>
      </c>
      <c r="F87" s="639" t="s">
        <v>1422</v>
      </c>
      <c r="G87" s="1563" t="s">
        <v>1425</v>
      </c>
      <c r="H87" s="1563">
        <v>18</v>
      </c>
      <c r="I87" s="1563">
        <v>18</v>
      </c>
      <c r="J87" s="616"/>
      <c r="K87" s="616"/>
    </row>
    <row r="88" spans="1:11" ht="8.25" customHeight="1" x14ac:dyDescent="0.25">
      <c r="A88" s="2155" t="s">
        <v>1429</v>
      </c>
      <c r="B88" s="2155" t="s">
        <v>62</v>
      </c>
      <c r="C88" s="2155" t="s">
        <v>62</v>
      </c>
      <c r="D88" s="2155" t="s">
        <v>62</v>
      </c>
      <c r="E88" s="2155" t="s">
        <v>62</v>
      </c>
      <c r="F88" s="639" t="s">
        <v>1425</v>
      </c>
      <c r="G88" s="1563">
        <v>-10</v>
      </c>
      <c r="H88" s="1563">
        <v>11</v>
      </c>
      <c r="I88" s="1563">
        <v>1</v>
      </c>
      <c r="J88" s="616"/>
      <c r="K88" s="616"/>
    </row>
    <row r="89" spans="1:11" ht="8.25" customHeight="1" x14ac:dyDescent="0.25">
      <c r="A89" s="2155" t="s">
        <v>1428</v>
      </c>
      <c r="B89" s="2155" t="s">
        <v>62</v>
      </c>
      <c r="C89" s="2155" t="s">
        <v>62</v>
      </c>
      <c r="D89" s="2155" t="s">
        <v>62</v>
      </c>
      <c r="E89" s="2155" t="s">
        <v>62</v>
      </c>
      <c r="F89" s="617">
        <v>-7</v>
      </c>
      <c r="G89" s="1563">
        <v>1</v>
      </c>
      <c r="H89" s="1563">
        <v>-49</v>
      </c>
      <c r="I89" s="1563">
        <v>-55</v>
      </c>
      <c r="J89" s="616"/>
      <c r="K89" s="616"/>
    </row>
    <row r="90" spans="1:11" ht="8.25" customHeight="1" x14ac:dyDescent="0.25">
      <c r="A90" s="2155" t="s">
        <v>1427</v>
      </c>
      <c r="B90" s="2155" t="s">
        <v>62</v>
      </c>
      <c r="C90" s="2155" t="s">
        <v>62</v>
      </c>
      <c r="D90" s="2155" t="s">
        <v>62</v>
      </c>
      <c r="E90" s="2155" t="s">
        <v>62</v>
      </c>
      <c r="F90" s="617">
        <v>18</v>
      </c>
      <c r="G90" s="1563">
        <v>11</v>
      </c>
      <c r="H90" s="1563">
        <v>22</v>
      </c>
      <c r="I90" s="1563">
        <v>51</v>
      </c>
      <c r="J90" s="616"/>
      <c r="K90" s="616"/>
    </row>
    <row r="91" spans="1:11" ht="8.25" customHeight="1" x14ac:dyDescent="0.25">
      <c r="A91" s="2155" t="s">
        <v>1426</v>
      </c>
      <c r="B91" s="2155" t="s">
        <v>62</v>
      </c>
      <c r="C91" s="2155" t="s">
        <v>62</v>
      </c>
      <c r="D91" s="2155" t="s">
        <v>62</v>
      </c>
      <c r="E91" s="2155" t="s">
        <v>62</v>
      </c>
      <c r="F91" s="639" t="s">
        <v>1425</v>
      </c>
      <c r="G91" s="1563" t="s">
        <v>1425</v>
      </c>
      <c r="H91" s="1563">
        <v>62</v>
      </c>
      <c r="I91" s="1563">
        <v>62</v>
      </c>
      <c r="J91" s="616"/>
      <c r="K91" s="616"/>
    </row>
    <row r="92" spans="1:11" ht="8.25" customHeight="1" x14ac:dyDescent="0.25">
      <c r="A92" s="2155" t="s">
        <v>1424</v>
      </c>
      <c r="B92" s="2155" t="s">
        <v>62</v>
      </c>
      <c r="C92" s="1958"/>
      <c r="D92" s="1958"/>
      <c r="E92" s="1958"/>
      <c r="F92" s="617">
        <v>-5</v>
      </c>
      <c r="G92" s="1563">
        <v>-6</v>
      </c>
      <c r="H92" s="1563">
        <v>-27</v>
      </c>
      <c r="I92" s="1563">
        <v>-38</v>
      </c>
      <c r="J92" s="616"/>
      <c r="K92" s="616"/>
    </row>
    <row r="93" spans="1:11" ht="8.25" customHeight="1" x14ac:dyDescent="0.25">
      <c r="A93" s="2155" t="s">
        <v>1423</v>
      </c>
      <c r="B93" s="2155" t="s">
        <v>62</v>
      </c>
      <c r="C93" s="2155" t="s">
        <v>62</v>
      </c>
      <c r="D93" s="2155" t="s">
        <v>62</v>
      </c>
      <c r="E93" s="2155" t="s">
        <v>62</v>
      </c>
      <c r="F93" s="639" t="s">
        <v>1422</v>
      </c>
      <c r="G93" s="1563" t="s">
        <v>1422</v>
      </c>
      <c r="H93" s="1563">
        <v>-5</v>
      </c>
      <c r="I93" s="1563">
        <v>-5</v>
      </c>
      <c r="J93" s="616"/>
      <c r="K93" s="616"/>
    </row>
    <row r="94" spans="1:11" ht="8.25" customHeight="1" x14ac:dyDescent="0.25">
      <c r="A94" s="2150" t="s">
        <v>1421</v>
      </c>
      <c r="B94" s="2151" t="s">
        <v>62</v>
      </c>
      <c r="C94" s="2151" t="s">
        <v>62</v>
      </c>
      <c r="D94" s="2151" t="s">
        <v>62</v>
      </c>
      <c r="E94" s="2151" t="s">
        <v>62</v>
      </c>
      <c r="F94" s="625">
        <v>-148</v>
      </c>
      <c r="G94" s="625">
        <v>-307</v>
      </c>
      <c r="H94" s="625">
        <v>-1600</v>
      </c>
      <c r="I94" s="625">
        <v>-2055</v>
      </c>
      <c r="J94" s="616"/>
      <c r="K94" s="616"/>
    </row>
    <row r="95" spans="1:11" ht="8.25" customHeight="1" x14ac:dyDescent="0.25">
      <c r="A95" s="633"/>
      <c r="B95" s="633"/>
      <c r="C95" s="633"/>
      <c r="D95" s="633"/>
      <c r="E95" s="633"/>
      <c r="F95" s="640"/>
      <c r="G95" s="640"/>
      <c r="H95" s="640"/>
      <c r="I95" s="640"/>
      <c r="J95" s="616"/>
      <c r="K95" s="616"/>
    </row>
    <row r="96" spans="1:11" ht="6" customHeight="1" x14ac:dyDescent="0.25">
      <c r="A96" s="643"/>
      <c r="B96" s="643"/>
      <c r="C96" s="643"/>
      <c r="D96" s="644"/>
      <c r="E96" s="643"/>
      <c r="F96" s="644"/>
      <c r="G96" s="1567"/>
      <c r="H96" s="1567"/>
      <c r="I96" s="1567"/>
      <c r="J96" s="616"/>
      <c r="K96" s="616"/>
    </row>
    <row r="97" spans="1:11" x14ac:dyDescent="0.25">
      <c r="A97" s="2152" t="s">
        <v>1107</v>
      </c>
      <c r="B97" s="2152" t="s">
        <v>62</v>
      </c>
      <c r="C97" s="643"/>
      <c r="D97" s="643"/>
      <c r="E97" s="617"/>
      <c r="F97" s="617"/>
      <c r="G97" s="1566" t="s">
        <v>1420</v>
      </c>
      <c r="H97" s="1566" t="s">
        <v>1109</v>
      </c>
      <c r="I97" s="1566" t="s">
        <v>1420</v>
      </c>
      <c r="J97" s="616"/>
      <c r="K97" s="616"/>
    </row>
    <row r="98" spans="1:11" ht="9" customHeight="1" x14ac:dyDescent="0.25">
      <c r="A98" s="641"/>
      <c r="B98" s="641"/>
      <c r="C98" s="641"/>
      <c r="D98" s="641"/>
      <c r="E98" s="641"/>
      <c r="F98" s="641"/>
      <c r="G98" s="645">
        <v>2020</v>
      </c>
      <c r="H98" s="645">
        <v>2019</v>
      </c>
      <c r="I98" s="645">
        <v>2019</v>
      </c>
      <c r="J98" s="616"/>
      <c r="K98" s="616"/>
    </row>
    <row r="99" spans="1:11" ht="9" customHeight="1" x14ac:dyDescent="0.25">
      <c r="A99" s="2154" t="s">
        <v>1129</v>
      </c>
      <c r="B99" s="2154" t="s">
        <v>62</v>
      </c>
      <c r="C99" s="2154" t="s">
        <v>62</v>
      </c>
      <c r="D99" s="2154" t="s">
        <v>62</v>
      </c>
      <c r="E99" s="2154" t="s">
        <v>62</v>
      </c>
      <c r="F99" s="1959"/>
      <c r="G99" s="646">
        <v>174</v>
      </c>
      <c r="H99" s="646">
        <v>178</v>
      </c>
      <c r="I99" s="646">
        <v>179</v>
      </c>
      <c r="J99" s="616"/>
      <c r="K99" s="616"/>
    </row>
    <row r="100" spans="1:11" ht="9.75" customHeight="1" x14ac:dyDescent="0.25">
      <c r="A100" s="2155" t="s">
        <v>1130</v>
      </c>
      <c r="B100" s="2155" t="s">
        <v>62</v>
      </c>
      <c r="C100" s="2155" t="s">
        <v>62</v>
      </c>
      <c r="D100" s="2155" t="s">
        <v>62</v>
      </c>
      <c r="E100" s="2155" t="s">
        <v>62</v>
      </c>
      <c r="F100" s="1565"/>
      <c r="G100" s="1563">
        <v>107</v>
      </c>
      <c r="H100" s="1563">
        <v>113</v>
      </c>
      <c r="I100" s="1563">
        <v>116</v>
      </c>
      <c r="J100" s="616"/>
      <c r="K100" s="616"/>
    </row>
    <row r="101" spans="1:11" ht="9.75" customHeight="1" x14ac:dyDescent="0.25">
      <c r="A101" s="2156" t="s">
        <v>1131</v>
      </c>
      <c r="B101" s="2156" t="s">
        <v>62</v>
      </c>
      <c r="C101" s="2156" t="s">
        <v>62</v>
      </c>
      <c r="D101" s="2156" t="s">
        <v>62</v>
      </c>
      <c r="E101" s="2156" t="s">
        <v>62</v>
      </c>
      <c r="F101" s="647"/>
      <c r="G101" s="1564">
        <v>86</v>
      </c>
      <c r="H101" s="1564">
        <v>84</v>
      </c>
      <c r="I101" s="1564">
        <v>81</v>
      </c>
      <c r="J101" s="616"/>
      <c r="K101" s="616"/>
    </row>
    <row r="102" spans="1:11" ht="9.75" customHeight="1" x14ac:dyDescent="0.25">
      <c r="A102" s="2153" t="s">
        <v>1132</v>
      </c>
      <c r="B102" s="2153" t="s">
        <v>62</v>
      </c>
      <c r="C102" s="2153" t="s">
        <v>62</v>
      </c>
      <c r="D102" s="2153" t="s">
        <v>62</v>
      </c>
      <c r="E102" s="2153" t="s">
        <v>62</v>
      </c>
      <c r="F102" s="1960"/>
      <c r="G102" s="1563">
        <v>39</v>
      </c>
      <c r="H102" s="1563">
        <v>37</v>
      </c>
      <c r="I102" s="1563">
        <v>35</v>
      </c>
      <c r="J102" s="616"/>
      <c r="K102" s="616"/>
    </row>
    <row r="103" spans="1:11" ht="9.75" customHeight="1" x14ac:dyDescent="0.25">
      <c r="A103" s="2148" t="s">
        <v>1133</v>
      </c>
      <c r="B103" s="2148" t="s">
        <v>62</v>
      </c>
      <c r="C103" s="2148" t="s">
        <v>62</v>
      </c>
      <c r="D103" s="2148" t="s">
        <v>62</v>
      </c>
      <c r="E103" s="2148" t="s">
        <v>62</v>
      </c>
      <c r="F103" s="648"/>
      <c r="G103" s="649">
        <v>19</v>
      </c>
      <c r="H103" s="649">
        <v>20</v>
      </c>
      <c r="I103" s="649">
        <v>18</v>
      </c>
      <c r="J103" s="616"/>
      <c r="K103" s="616"/>
    </row>
    <row r="104" spans="1:11" ht="9.75" customHeight="1" x14ac:dyDescent="0.25">
      <c r="A104" s="2149" t="s">
        <v>1134</v>
      </c>
      <c r="B104" s="2149" t="s">
        <v>62</v>
      </c>
      <c r="C104" s="2149" t="s">
        <v>62</v>
      </c>
      <c r="D104" s="2149" t="s">
        <v>62</v>
      </c>
      <c r="E104" s="2149" t="s">
        <v>62</v>
      </c>
      <c r="F104" s="2149" t="s">
        <v>62</v>
      </c>
      <c r="G104" s="2149" t="s">
        <v>62</v>
      </c>
      <c r="H104" s="2149" t="s">
        <v>62</v>
      </c>
      <c r="I104" s="2149" t="s">
        <v>62</v>
      </c>
      <c r="J104" s="616"/>
      <c r="K104" s="616"/>
    </row>
    <row r="105" spans="1:11" ht="9.75" customHeight="1" x14ac:dyDescent="0.25">
      <c r="J105" s="616"/>
      <c r="K105" s="616"/>
    </row>
  </sheetData>
  <sheetProtection sort="0"/>
  <mergeCells count="76">
    <mergeCell ref="G35:I35"/>
    <mergeCell ref="A38:E38"/>
    <mergeCell ref="A14:E14"/>
    <mergeCell ref="A15:E15"/>
    <mergeCell ref="G2:I2"/>
    <mergeCell ref="A17:E17"/>
    <mergeCell ref="A6:E6"/>
    <mergeCell ref="A7:C7"/>
    <mergeCell ref="A8:E8"/>
    <mergeCell ref="A9:E9"/>
    <mergeCell ref="A10:E10"/>
    <mergeCell ref="A16:E16"/>
    <mergeCell ref="A11:E11"/>
    <mergeCell ref="A12:E12"/>
    <mergeCell ref="G34:I34"/>
    <mergeCell ref="A25:I25"/>
    <mergeCell ref="A27:I27"/>
    <mergeCell ref="G28:I28"/>
    <mergeCell ref="A31:E31"/>
    <mergeCell ref="A32:B32"/>
    <mergeCell ref="A33:E33"/>
    <mergeCell ref="A18:E18"/>
    <mergeCell ref="A19:E19"/>
    <mergeCell ref="A21:E21"/>
    <mergeCell ref="A22:I22"/>
    <mergeCell ref="A24:I24"/>
    <mergeCell ref="A39:B39"/>
    <mergeCell ref="A40:E40"/>
    <mergeCell ref="A42:I42"/>
    <mergeCell ref="G43:I43"/>
    <mergeCell ref="A46:E46"/>
    <mergeCell ref="A47:B47"/>
    <mergeCell ref="A48:E48"/>
    <mergeCell ref="A49:E49"/>
    <mergeCell ref="G51:I51"/>
    <mergeCell ref="A82:E82"/>
    <mergeCell ref="A73:E73"/>
    <mergeCell ref="A65:E65"/>
    <mergeCell ref="A66:E66"/>
    <mergeCell ref="A67:E67"/>
    <mergeCell ref="A55:B55"/>
    <mergeCell ref="A54:E54"/>
    <mergeCell ref="A83:E83"/>
    <mergeCell ref="A75:I75"/>
    <mergeCell ref="A76:I76"/>
    <mergeCell ref="A56:E56"/>
    <mergeCell ref="A57:E57"/>
    <mergeCell ref="A59:I59"/>
    <mergeCell ref="A62:E62"/>
    <mergeCell ref="A63:E63"/>
    <mergeCell ref="A68:E68"/>
    <mergeCell ref="A72:E72"/>
    <mergeCell ref="A69:E69"/>
    <mergeCell ref="A74:E74"/>
    <mergeCell ref="A81:E81"/>
    <mergeCell ref="A64:E64"/>
    <mergeCell ref="A70:E70"/>
    <mergeCell ref="A71:E71"/>
    <mergeCell ref="A93:E93"/>
    <mergeCell ref="A84:E84"/>
    <mergeCell ref="A85:E85"/>
    <mergeCell ref="A91:E91"/>
    <mergeCell ref="A92:B92"/>
    <mergeCell ref="A87:E87"/>
    <mergeCell ref="A88:E88"/>
    <mergeCell ref="A89:E89"/>
    <mergeCell ref="A86:E86"/>
    <mergeCell ref="A90:E90"/>
    <mergeCell ref="A103:E103"/>
    <mergeCell ref="A104:I104"/>
    <mergeCell ref="A94:E94"/>
    <mergeCell ref="A97:B97"/>
    <mergeCell ref="A102:E102"/>
    <mergeCell ref="A99:E99"/>
    <mergeCell ref="A100:E100"/>
    <mergeCell ref="A101:E101"/>
  </mergeCells>
  <pageMargins left="0.59055118110236204" right="0.59055118110236204" top="1.1023622047244099" bottom="0.59055118110236204" header="0.31496062992126" footer="0.31496062992126"/>
  <pageSetup scale="74" orientation="portrait" r:id="rId1"/>
  <headerFooter alignWithMargins="0"/>
  <rowBreaks count="2" manualBreakCount="2">
    <brk id="104" max="11" man="1"/>
    <brk id="105" max="10" man="1"/>
  </rowBreaks>
  <ignoredErrors>
    <ignoredError sqref="A63:I10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Layout" topLeftCell="A43" zoomScale="90" zoomScaleNormal="100" zoomScalePageLayoutView="90" workbookViewId="0">
      <selection activeCell="J55" sqref="J55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&amp;C&amp;1#&amp;"Calibri"&amp;10&amp;K000000Confidential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8" tint="0.59999389629810485"/>
  </sheetPr>
  <dimension ref="A1:M68"/>
  <sheetViews>
    <sheetView view="pageLayout" topLeftCell="A52" zoomScale="85" zoomScaleNormal="100" zoomScaleSheetLayoutView="100" zoomScalePageLayoutView="85" workbookViewId="0">
      <selection activeCell="J52" sqref="J52"/>
    </sheetView>
  </sheetViews>
  <sheetFormatPr defaultColWidth="9.109375" defaultRowHeight="13.5" customHeight="1" x14ac:dyDescent="0.3"/>
  <cols>
    <col min="1" max="1" width="26.88671875" style="320" customWidth="1"/>
    <col min="2" max="2" width="6.5546875" style="320" customWidth="1"/>
    <col min="3" max="3" width="6.5546875" style="1" customWidth="1"/>
    <col min="4" max="11" width="6.5546875" style="320" customWidth="1"/>
    <col min="12" max="16384" width="9.109375" style="320"/>
  </cols>
  <sheetData>
    <row r="1" spans="1:13" ht="13.5" customHeight="1" x14ac:dyDescent="0.3">
      <c r="A1" s="368" t="s">
        <v>698</v>
      </c>
      <c r="B1" s="370"/>
      <c r="C1" s="369"/>
      <c r="D1" s="322"/>
      <c r="E1" s="322"/>
      <c r="F1" s="322"/>
      <c r="G1" s="322"/>
      <c r="H1" s="322"/>
      <c r="I1" s="322"/>
      <c r="J1" s="370"/>
      <c r="K1" s="322"/>
    </row>
    <row r="2" spans="1:13" ht="9.6" customHeight="1" x14ac:dyDescent="0.3">
      <c r="B2" s="322"/>
      <c r="C2" s="369"/>
      <c r="D2" s="322"/>
      <c r="E2" s="322"/>
      <c r="F2" s="322"/>
      <c r="G2" s="322"/>
      <c r="H2" s="322"/>
      <c r="I2" s="322"/>
      <c r="J2" s="322"/>
      <c r="K2" s="322"/>
    </row>
    <row r="3" spans="1:13" ht="13.5" customHeight="1" x14ac:dyDescent="0.25">
      <c r="A3" s="368" t="s">
        <v>697</v>
      </c>
      <c r="B3" s="419"/>
      <c r="C3" s="324"/>
      <c r="D3" s="324"/>
      <c r="E3" s="324"/>
      <c r="F3" s="324"/>
      <c r="G3" s="324"/>
      <c r="H3" s="324"/>
      <c r="I3" s="324"/>
      <c r="J3" s="324"/>
      <c r="K3" s="324"/>
    </row>
    <row r="4" spans="1:13" ht="13.5" customHeight="1" x14ac:dyDescent="0.2">
      <c r="A4" s="362" t="s">
        <v>1255</v>
      </c>
      <c r="B4" s="321"/>
      <c r="C4" s="346"/>
      <c r="D4" s="346"/>
      <c r="E4" s="334"/>
      <c r="F4" s="334"/>
      <c r="G4" s="334"/>
      <c r="H4" s="334"/>
      <c r="I4" s="334"/>
      <c r="J4" s="331"/>
      <c r="K4" s="331"/>
      <c r="L4" s="321"/>
      <c r="M4" s="321"/>
    </row>
    <row r="5" spans="1:13" ht="13.5" customHeight="1" x14ac:dyDescent="0.2">
      <c r="A5" s="321"/>
      <c r="B5" s="321"/>
      <c r="C5" s="346"/>
      <c r="D5" s="346"/>
      <c r="E5" s="334"/>
      <c r="F5" s="334"/>
      <c r="G5" s="334"/>
      <c r="H5" s="334"/>
      <c r="I5" s="334"/>
      <c r="J5" s="367"/>
      <c r="K5" s="321"/>
      <c r="L5" s="321"/>
      <c r="M5" s="321"/>
    </row>
    <row r="6" spans="1:13" ht="13.5" customHeight="1" x14ac:dyDescent="0.2">
      <c r="A6" s="321"/>
      <c r="B6" s="321"/>
      <c r="C6" s="350"/>
      <c r="D6" s="351"/>
      <c r="E6" s="350"/>
      <c r="F6" s="349"/>
      <c r="G6" s="350"/>
      <c r="H6" s="349"/>
      <c r="I6" s="348"/>
      <c r="J6" s="329"/>
      <c r="K6" s="353"/>
      <c r="L6" s="321"/>
      <c r="M6" s="321"/>
    </row>
    <row r="7" spans="1:13" ht="13.5" customHeight="1" x14ac:dyDescent="0.2">
      <c r="A7" s="347"/>
      <c r="B7" s="346"/>
      <c r="C7" s="346"/>
      <c r="D7" s="346"/>
      <c r="E7" s="334"/>
      <c r="F7" s="334"/>
      <c r="G7" s="334"/>
      <c r="H7" s="334"/>
      <c r="I7" s="334"/>
      <c r="J7" s="331"/>
      <c r="K7" s="331"/>
      <c r="L7" s="321"/>
      <c r="M7" s="321"/>
    </row>
    <row r="8" spans="1:13" ht="13.5" customHeight="1" x14ac:dyDescent="0.2">
      <c r="A8" s="357"/>
      <c r="B8" s="351"/>
      <c r="C8" s="351"/>
      <c r="D8" s="351"/>
      <c r="E8" s="329"/>
      <c r="F8" s="329"/>
      <c r="G8" s="329"/>
      <c r="H8" s="329"/>
      <c r="I8" s="329"/>
      <c r="J8" s="337"/>
      <c r="K8" s="334"/>
      <c r="L8" s="321"/>
      <c r="M8" s="321"/>
    </row>
    <row r="9" spans="1:13" ht="13.5" customHeight="1" x14ac:dyDescent="0.2">
      <c r="A9" s="357"/>
      <c r="B9" s="346"/>
      <c r="C9" s="346"/>
      <c r="D9" s="346"/>
      <c r="E9" s="334"/>
      <c r="F9" s="334"/>
      <c r="G9" s="334"/>
      <c r="H9" s="334"/>
      <c r="I9" s="334"/>
      <c r="J9" s="337"/>
      <c r="K9" s="334"/>
      <c r="L9" s="321"/>
      <c r="M9" s="321"/>
    </row>
    <row r="10" spans="1:13" ht="13.5" customHeight="1" x14ac:dyDescent="0.2">
      <c r="A10" s="357"/>
      <c r="B10" s="346"/>
      <c r="C10" s="346"/>
      <c r="D10" s="346"/>
      <c r="E10" s="334"/>
      <c r="F10" s="334"/>
      <c r="G10" s="334"/>
      <c r="H10" s="334"/>
      <c r="I10" s="334"/>
      <c r="J10" s="337"/>
      <c r="K10" s="334"/>
      <c r="L10" s="321"/>
      <c r="M10" s="321"/>
    </row>
    <row r="11" spans="1:13" ht="13.5" customHeight="1" x14ac:dyDescent="0.2">
      <c r="A11" s="357"/>
      <c r="B11" s="351"/>
      <c r="C11" s="351"/>
      <c r="D11" s="351"/>
      <c r="E11" s="329"/>
      <c r="F11" s="329"/>
      <c r="G11" s="329"/>
      <c r="H11" s="329"/>
      <c r="I11" s="329"/>
      <c r="J11" s="337"/>
      <c r="K11" s="334"/>
      <c r="L11" s="321"/>
      <c r="M11" s="321"/>
    </row>
    <row r="12" spans="1:13" ht="13.5" customHeight="1" x14ac:dyDescent="0.2">
      <c r="A12" s="357"/>
      <c r="B12" s="351"/>
      <c r="C12" s="351"/>
      <c r="D12" s="351"/>
      <c r="E12" s="329"/>
      <c r="F12" s="329"/>
      <c r="G12" s="329"/>
      <c r="H12" s="329"/>
      <c r="I12" s="329"/>
      <c r="J12" s="337"/>
      <c r="K12" s="334"/>
      <c r="L12" s="321"/>
      <c r="M12" s="321"/>
    </row>
    <row r="13" spans="1:13" ht="13.5" customHeight="1" x14ac:dyDescent="0.2">
      <c r="A13" s="357"/>
      <c r="B13" s="351"/>
      <c r="C13" s="351"/>
      <c r="D13" s="351"/>
      <c r="E13" s="329"/>
      <c r="F13" s="329"/>
      <c r="G13" s="329"/>
      <c r="H13" s="329"/>
      <c r="I13" s="329"/>
      <c r="J13" s="337"/>
      <c r="K13" s="334"/>
      <c r="L13" s="321"/>
      <c r="M13" s="321"/>
    </row>
    <row r="14" spans="1:13" ht="13.5" customHeight="1" x14ac:dyDescent="0.2">
      <c r="A14" s="357"/>
      <c r="B14" s="351"/>
      <c r="C14" s="351"/>
      <c r="D14" s="351"/>
      <c r="E14" s="329"/>
      <c r="F14" s="329"/>
      <c r="G14" s="329"/>
      <c r="H14" s="329"/>
      <c r="I14" s="329"/>
      <c r="J14" s="337"/>
      <c r="K14" s="334"/>
      <c r="L14" s="321"/>
      <c r="M14" s="321"/>
    </row>
    <row r="15" spans="1:13" ht="13.5" customHeight="1" x14ac:dyDescent="0.2">
      <c r="A15" s="356"/>
      <c r="B15" s="361"/>
      <c r="C15" s="360"/>
      <c r="D15" s="360"/>
      <c r="E15" s="360"/>
      <c r="F15" s="360"/>
      <c r="G15" s="360"/>
      <c r="H15" s="360"/>
      <c r="I15" s="360"/>
      <c r="J15" s="345"/>
      <c r="K15" s="345"/>
      <c r="L15" s="321"/>
      <c r="M15" s="321"/>
    </row>
    <row r="16" spans="1:13" ht="13.5" customHeight="1" x14ac:dyDescent="0.2">
      <c r="A16" s="366"/>
      <c r="B16" s="351"/>
      <c r="C16" s="329"/>
      <c r="D16" s="329"/>
      <c r="E16" s="329"/>
      <c r="F16" s="329"/>
      <c r="G16" s="329"/>
      <c r="H16" s="329"/>
      <c r="I16" s="329"/>
      <c r="J16" s="345"/>
      <c r="K16" s="345"/>
      <c r="L16" s="321"/>
      <c r="M16" s="321"/>
    </row>
    <row r="17" spans="1:13" ht="13.5" customHeight="1" x14ac:dyDescent="0.2">
      <c r="A17" s="366"/>
      <c r="B17" s="351"/>
      <c r="C17" s="329"/>
      <c r="D17" s="329"/>
      <c r="E17" s="329"/>
      <c r="F17" s="329"/>
      <c r="G17" s="329"/>
      <c r="H17" s="329"/>
      <c r="I17" s="329"/>
      <c r="J17" s="345"/>
      <c r="K17" s="345"/>
      <c r="L17" s="321"/>
      <c r="M17" s="321"/>
    </row>
    <row r="18" spans="1:13" ht="13.5" customHeight="1" x14ac:dyDescent="0.3">
      <c r="A18" s="347"/>
      <c r="B18" s="347"/>
      <c r="C18" s="365"/>
      <c r="D18" s="365"/>
      <c r="E18" s="334"/>
      <c r="F18" s="334"/>
      <c r="G18" s="334"/>
      <c r="H18" s="334"/>
      <c r="I18" s="334"/>
      <c r="J18" s="334"/>
      <c r="K18" s="334"/>
      <c r="L18" s="321"/>
      <c r="M18" s="321"/>
    </row>
    <row r="19" spans="1:13" ht="13.5" customHeight="1" x14ac:dyDescent="0.2">
      <c r="A19" s="352"/>
      <c r="B19" s="351"/>
      <c r="C19" s="350"/>
      <c r="D19" s="351"/>
      <c r="E19" s="350"/>
      <c r="F19" s="349"/>
      <c r="G19" s="350"/>
      <c r="H19" s="349"/>
      <c r="I19" s="348"/>
      <c r="J19" s="329"/>
      <c r="K19" s="353"/>
      <c r="L19" s="321"/>
      <c r="M19" s="321"/>
    </row>
    <row r="20" spans="1:13" ht="13.5" customHeight="1" x14ac:dyDescent="0.2">
      <c r="A20" s="347"/>
      <c r="B20" s="346"/>
      <c r="C20" s="346"/>
      <c r="D20" s="346"/>
      <c r="E20" s="334"/>
      <c r="F20" s="334"/>
      <c r="G20" s="334"/>
      <c r="H20" s="334"/>
      <c r="I20" s="334"/>
      <c r="J20" s="331"/>
      <c r="K20" s="331"/>
      <c r="L20" s="321"/>
      <c r="M20" s="321"/>
    </row>
    <row r="21" spans="1:13" ht="13.5" customHeight="1" x14ac:dyDescent="0.2">
      <c r="A21" s="357"/>
      <c r="B21" s="351"/>
      <c r="C21" s="351"/>
      <c r="D21" s="351"/>
      <c r="E21" s="329"/>
      <c r="F21" s="329"/>
      <c r="G21" s="329"/>
      <c r="H21" s="329"/>
      <c r="I21" s="329"/>
      <c r="J21" s="333"/>
      <c r="K21" s="329"/>
      <c r="L21" s="321"/>
      <c r="M21" s="321"/>
    </row>
    <row r="22" spans="1:13" ht="13.5" customHeight="1" x14ac:dyDescent="0.2">
      <c r="A22" s="357"/>
      <c r="B22" s="351"/>
      <c r="C22" s="351"/>
      <c r="D22" s="351"/>
      <c r="E22" s="329"/>
      <c r="F22" s="329"/>
      <c r="G22" s="329"/>
      <c r="H22" s="329"/>
      <c r="I22" s="329"/>
      <c r="J22" s="333"/>
      <c r="K22" s="329"/>
      <c r="L22" s="321"/>
      <c r="M22" s="321"/>
    </row>
    <row r="23" spans="1:13" ht="13.5" customHeight="1" x14ac:dyDescent="0.2">
      <c r="A23" s="357"/>
      <c r="B23" s="351"/>
      <c r="C23" s="351"/>
      <c r="D23" s="351"/>
      <c r="E23" s="329"/>
      <c r="F23" s="329"/>
      <c r="G23" s="329"/>
      <c r="H23" s="329"/>
      <c r="I23" s="329"/>
      <c r="J23" s="333"/>
      <c r="K23" s="329"/>
      <c r="L23" s="321"/>
      <c r="M23" s="321"/>
    </row>
    <row r="24" spans="1:13" ht="13.5" customHeight="1" x14ac:dyDescent="0.2">
      <c r="B24" s="346"/>
      <c r="C24" s="346"/>
      <c r="D24" s="346"/>
      <c r="E24" s="334"/>
      <c r="F24" s="334"/>
      <c r="G24" s="334"/>
      <c r="H24" s="334"/>
      <c r="I24" s="334"/>
      <c r="J24" s="337"/>
      <c r="K24" s="334"/>
      <c r="L24" s="321"/>
      <c r="M24" s="321"/>
    </row>
    <row r="25" spans="1:13" ht="13.5" customHeight="1" x14ac:dyDescent="0.2">
      <c r="B25" s="346"/>
      <c r="C25" s="346"/>
      <c r="D25" s="346"/>
      <c r="E25" s="334"/>
      <c r="F25" s="334"/>
      <c r="G25" s="334"/>
      <c r="H25" s="334"/>
      <c r="I25" s="334"/>
      <c r="J25" s="337"/>
      <c r="K25" s="334"/>
      <c r="L25" s="321"/>
      <c r="M25" s="321"/>
    </row>
    <row r="26" spans="1:13" ht="13.5" customHeight="1" x14ac:dyDescent="0.3">
      <c r="A26" s="364" t="s">
        <v>696</v>
      </c>
      <c r="B26" s="1932"/>
      <c r="C26" s="363"/>
      <c r="D26" s="321"/>
      <c r="E26" s="321"/>
      <c r="F26" s="321"/>
      <c r="G26" s="321"/>
      <c r="H26" s="321"/>
      <c r="I26" s="321"/>
      <c r="J26" s="321"/>
      <c r="K26" s="329"/>
      <c r="L26" s="321"/>
      <c r="M26" s="321"/>
    </row>
    <row r="27" spans="1:13" ht="13.5" customHeight="1" x14ac:dyDescent="0.2">
      <c r="A27" s="362" t="s">
        <v>1255</v>
      </c>
      <c r="B27" s="351"/>
      <c r="C27" s="351"/>
      <c r="D27" s="351"/>
      <c r="E27" s="329"/>
      <c r="F27" s="329"/>
      <c r="G27" s="329"/>
      <c r="H27" s="329"/>
      <c r="I27" s="329"/>
      <c r="J27" s="321"/>
      <c r="K27" s="329"/>
      <c r="L27" s="321"/>
      <c r="M27" s="321"/>
    </row>
    <row r="28" spans="1:13" ht="13.5" customHeight="1" x14ac:dyDescent="0.2">
      <c r="A28" s="321"/>
      <c r="B28" s="351"/>
      <c r="C28" s="351"/>
      <c r="D28" s="351"/>
      <c r="E28" s="329"/>
      <c r="F28" s="329"/>
      <c r="G28" s="329"/>
      <c r="H28" s="329"/>
      <c r="I28" s="329"/>
      <c r="J28" s="321"/>
      <c r="K28" s="345"/>
      <c r="L28" s="321"/>
      <c r="M28" s="321"/>
    </row>
    <row r="29" spans="1:13" ht="13.5" customHeight="1" x14ac:dyDescent="0.2">
      <c r="A29" s="356"/>
      <c r="B29" s="361"/>
      <c r="C29" s="360"/>
      <c r="D29" s="360"/>
      <c r="E29" s="360"/>
      <c r="F29" s="360"/>
      <c r="G29" s="360"/>
      <c r="H29" s="360"/>
      <c r="I29" s="360"/>
      <c r="J29" s="333"/>
      <c r="K29" s="331"/>
      <c r="L29" s="321"/>
      <c r="M29" s="321"/>
    </row>
    <row r="30" spans="1:13" ht="13.5" customHeight="1" x14ac:dyDescent="0.2">
      <c r="A30" s="347"/>
      <c r="B30" s="355"/>
      <c r="C30" s="327"/>
      <c r="D30" s="327"/>
      <c r="E30" s="327"/>
      <c r="F30" s="327"/>
      <c r="G30" s="327"/>
      <c r="H30" s="327"/>
      <c r="I30" s="327"/>
      <c r="J30" s="333"/>
      <c r="K30" s="358"/>
      <c r="L30" s="321"/>
      <c r="M30" s="321"/>
    </row>
    <row r="31" spans="1:13" ht="13.5" customHeight="1" x14ac:dyDescent="0.3">
      <c r="A31" s="328"/>
      <c r="B31" s="328"/>
      <c r="C31" s="359"/>
      <c r="D31" s="358"/>
      <c r="E31" s="358"/>
      <c r="F31" s="358"/>
      <c r="G31" s="358"/>
      <c r="H31" s="358"/>
      <c r="I31" s="358"/>
      <c r="J31" s="345"/>
      <c r="K31" s="353"/>
      <c r="L31" s="321"/>
      <c r="M31" s="321"/>
    </row>
    <row r="32" spans="1:13" ht="13.5" customHeight="1" x14ac:dyDescent="0.2">
      <c r="A32" s="352"/>
      <c r="B32" s="351"/>
      <c r="C32" s="350"/>
      <c r="D32" s="351"/>
      <c r="E32" s="350"/>
      <c r="F32" s="349"/>
      <c r="G32" s="350"/>
      <c r="H32" s="349"/>
      <c r="I32" s="348"/>
      <c r="J32" s="331"/>
      <c r="K32" s="331"/>
      <c r="L32" s="321"/>
      <c r="M32" s="321"/>
    </row>
    <row r="33" spans="1:13" ht="13.5" customHeight="1" x14ac:dyDescent="0.25">
      <c r="A33" s="347"/>
      <c r="B33" s="346"/>
      <c r="C33" s="346"/>
      <c r="D33" s="346"/>
      <c r="E33" s="334"/>
      <c r="F33" s="334"/>
      <c r="G33" s="334"/>
      <c r="H33" s="334"/>
      <c r="I33" s="334"/>
      <c r="J33" s="328"/>
      <c r="K33" s="329"/>
      <c r="L33" s="321"/>
      <c r="M33" s="321"/>
    </row>
    <row r="34" spans="1:13" ht="13.5" customHeight="1" x14ac:dyDescent="0.2">
      <c r="A34" s="357"/>
      <c r="B34" s="351"/>
      <c r="C34" s="351"/>
      <c r="D34" s="351"/>
      <c r="E34" s="329"/>
      <c r="F34" s="329"/>
      <c r="G34" s="329"/>
      <c r="H34" s="329"/>
      <c r="I34" s="329"/>
      <c r="J34" s="329"/>
      <c r="K34" s="329"/>
      <c r="L34" s="321"/>
      <c r="M34" s="321"/>
    </row>
    <row r="35" spans="1:13" ht="13.5" customHeight="1" x14ac:dyDescent="0.2">
      <c r="A35" s="357"/>
      <c r="B35" s="351"/>
      <c r="C35" s="351"/>
      <c r="D35" s="351"/>
      <c r="E35" s="329"/>
      <c r="F35" s="329"/>
      <c r="G35" s="329"/>
      <c r="H35" s="329"/>
      <c r="I35" s="329"/>
      <c r="J35" s="331"/>
      <c r="K35" s="329"/>
      <c r="L35" s="321"/>
      <c r="M35" s="321"/>
    </row>
    <row r="36" spans="1:13" ht="13.5" customHeight="1" x14ac:dyDescent="0.2">
      <c r="A36" s="357"/>
      <c r="B36" s="351"/>
      <c r="C36" s="351"/>
      <c r="D36" s="351"/>
      <c r="E36" s="329"/>
      <c r="F36" s="329"/>
      <c r="G36" s="329"/>
      <c r="H36" s="329"/>
      <c r="I36" s="329"/>
      <c r="J36" s="333"/>
      <c r="K36" s="334"/>
      <c r="L36" s="321"/>
      <c r="M36" s="321"/>
    </row>
    <row r="37" spans="1:13" ht="13.5" customHeight="1" x14ac:dyDescent="0.2">
      <c r="A37" s="357"/>
      <c r="B37" s="346"/>
      <c r="C37" s="346"/>
      <c r="D37" s="346"/>
      <c r="E37" s="334"/>
      <c r="F37" s="334"/>
      <c r="G37" s="334"/>
      <c r="H37" s="334"/>
      <c r="I37" s="334"/>
      <c r="J37" s="333"/>
      <c r="K37" s="334"/>
      <c r="L37" s="321"/>
      <c r="M37" s="321"/>
    </row>
    <row r="38" spans="1:13" ht="13.5" customHeight="1" x14ac:dyDescent="0.2">
      <c r="A38" s="357"/>
      <c r="B38" s="346"/>
      <c r="C38" s="346"/>
      <c r="D38" s="346"/>
      <c r="E38" s="334"/>
      <c r="F38" s="334"/>
      <c r="G38" s="334"/>
      <c r="H38" s="334"/>
      <c r="I38" s="334"/>
      <c r="J38" s="333"/>
      <c r="K38" s="329"/>
      <c r="L38" s="321"/>
      <c r="M38" s="321"/>
    </row>
    <row r="39" spans="1:13" ht="13.5" customHeight="1" x14ac:dyDescent="0.2">
      <c r="A39" s="357"/>
      <c r="B39" s="351"/>
      <c r="C39" s="351"/>
      <c r="D39" s="351"/>
      <c r="E39" s="329"/>
      <c r="F39" s="329"/>
      <c r="G39" s="329"/>
      <c r="H39" s="329"/>
      <c r="I39" s="329"/>
      <c r="J39" s="337"/>
      <c r="K39" s="329"/>
      <c r="L39" s="321"/>
      <c r="M39" s="321"/>
    </row>
    <row r="40" spans="1:13" ht="13.5" customHeight="1" x14ac:dyDescent="0.2">
      <c r="A40" s="357"/>
      <c r="B40" s="351"/>
      <c r="C40" s="351"/>
      <c r="D40" s="351"/>
      <c r="E40" s="329"/>
      <c r="F40" s="329"/>
      <c r="G40" s="329"/>
      <c r="H40" s="329"/>
      <c r="I40" s="329"/>
      <c r="J40" s="337"/>
      <c r="K40" s="331"/>
      <c r="L40" s="321"/>
      <c r="M40" s="321"/>
    </row>
    <row r="41" spans="1:13" ht="13.5" customHeight="1" x14ac:dyDescent="0.2">
      <c r="A41" s="356"/>
      <c r="B41" s="355"/>
      <c r="C41" s="327"/>
      <c r="D41" s="327"/>
      <c r="E41" s="327"/>
      <c r="F41" s="327"/>
      <c r="G41" s="327"/>
      <c r="H41" s="327"/>
      <c r="I41" s="327"/>
      <c r="J41" s="333"/>
      <c r="K41" s="331"/>
      <c r="L41" s="321"/>
      <c r="M41" s="321"/>
    </row>
    <row r="42" spans="1:13" ht="13.5" customHeight="1" x14ac:dyDescent="0.2">
      <c r="A42" s="347"/>
      <c r="B42" s="355"/>
      <c r="C42" s="327"/>
      <c r="D42" s="327"/>
      <c r="E42" s="327"/>
      <c r="F42" s="327"/>
      <c r="G42" s="327"/>
      <c r="H42" s="327"/>
      <c r="I42" s="327"/>
      <c r="J42" s="333"/>
      <c r="K42" s="350"/>
      <c r="L42" s="321"/>
      <c r="M42" s="321"/>
    </row>
    <row r="43" spans="1:13" ht="13.5" customHeight="1" x14ac:dyDescent="0.2">
      <c r="A43" s="354"/>
      <c r="B43" s="350"/>
      <c r="C43" s="350"/>
      <c r="D43" s="350"/>
      <c r="E43" s="350"/>
      <c r="F43" s="350"/>
      <c r="G43" s="350"/>
      <c r="H43" s="350"/>
      <c r="I43" s="350"/>
      <c r="J43" s="331"/>
      <c r="K43" s="353"/>
      <c r="L43" s="321"/>
      <c r="M43" s="321"/>
    </row>
    <row r="44" spans="1:13" ht="13.5" customHeight="1" x14ac:dyDescent="0.2">
      <c r="A44" s="352"/>
      <c r="B44" s="351"/>
      <c r="C44" s="350"/>
      <c r="D44" s="351"/>
      <c r="E44" s="350"/>
      <c r="F44" s="349"/>
      <c r="G44" s="350"/>
      <c r="H44" s="349"/>
      <c r="I44" s="348"/>
      <c r="J44" s="331"/>
      <c r="K44" s="331"/>
      <c r="L44" s="321"/>
      <c r="M44" s="321"/>
    </row>
    <row r="45" spans="1:13" ht="13.5" customHeight="1" x14ac:dyDescent="0.2">
      <c r="A45" s="347"/>
      <c r="B45" s="346"/>
      <c r="C45" s="346"/>
      <c r="D45" s="346"/>
      <c r="E45" s="334"/>
      <c r="F45" s="334"/>
      <c r="G45" s="334"/>
      <c r="H45" s="334"/>
      <c r="I45" s="334"/>
      <c r="J45" s="324"/>
      <c r="K45" s="334"/>
    </row>
    <row r="46" spans="1:13" ht="13.5" customHeight="1" x14ac:dyDescent="0.3">
      <c r="H46" s="334"/>
      <c r="I46" s="334"/>
      <c r="J46" s="343"/>
      <c r="K46" s="334"/>
    </row>
    <row r="47" spans="1:13" ht="13.5" customHeight="1" x14ac:dyDescent="0.3">
      <c r="C47" s="381"/>
      <c r="J47" s="337"/>
      <c r="K47" s="334"/>
    </row>
    <row r="48" spans="1:13" ht="13.5" customHeight="1" x14ac:dyDescent="0.25">
      <c r="A48" s="382" t="s">
        <v>695</v>
      </c>
      <c r="B48" s="383"/>
      <c r="C48" s="383"/>
      <c r="D48" s="383"/>
      <c r="E48" s="383"/>
      <c r="F48" s="383"/>
      <c r="G48" s="334"/>
      <c r="H48" s="334"/>
      <c r="J48" s="337"/>
      <c r="K48" s="329"/>
    </row>
    <row r="49" spans="1:11" ht="13.5" customHeight="1" x14ac:dyDescent="0.3">
      <c r="C49" s="381"/>
      <c r="G49" s="334"/>
      <c r="I49" s="334"/>
      <c r="J49" s="337"/>
      <c r="K49" s="329"/>
    </row>
    <row r="50" spans="1:11" ht="13.5" customHeight="1" x14ac:dyDescent="0.3">
      <c r="A50" s="384" t="s">
        <v>694</v>
      </c>
      <c r="B50" s="385"/>
      <c r="C50" s="386"/>
      <c r="D50" s="385"/>
      <c r="G50" s="334"/>
      <c r="I50" s="327"/>
      <c r="J50" s="331"/>
      <c r="K50" s="331"/>
    </row>
    <row r="51" spans="1:11" ht="13.5" customHeight="1" x14ac:dyDescent="0.2">
      <c r="A51" s="387" t="s">
        <v>137</v>
      </c>
      <c r="B51" s="548" t="s">
        <v>1262</v>
      </c>
      <c r="C51" s="548" t="s">
        <v>1144</v>
      </c>
      <c r="D51" s="548" t="s">
        <v>1019</v>
      </c>
      <c r="E51" s="548" t="s">
        <v>796</v>
      </c>
      <c r="F51" s="668" t="s">
        <v>767</v>
      </c>
      <c r="H51" s="334"/>
      <c r="I51" s="327"/>
      <c r="J51" s="331"/>
      <c r="K51" s="331"/>
    </row>
    <row r="52" spans="1:11" ht="13.5" customHeight="1" x14ac:dyDescent="0.2">
      <c r="A52" s="388" t="s">
        <v>691</v>
      </c>
      <c r="B52" s="423">
        <v>60</v>
      </c>
      <c r="C52" s="423">
        <v>21</v>
      </c>
      <c r="D52" s="423">
        <v>15</v>
      </c>
      <c r="E52" s="423">
        <v>14</v>
      </c>
      <c r="F52" s="423">
        <v>19</v>
      </c>
      <c r="I52" s="329"/>
      <c r="J52" s="345"/>
      <c r="K52" s="345"/>
    </row>
    <row r="53" spans="1:11" ht="13.5" customHeight="1" x14ac:dyDescent="0.2">
      <c r="A53" s="389" t="s">
        <v>690</v>
      </c>
      <c r="B53" s="422">
        <v>53</v>
      </c>
      <c r="C53" s="422">
        <v>18</v>
      </c>
      <c r="D53" s="422">
        <v>11</v>
      </c>
      <c r="E53" s="422">
        <v>13</v>
      </c>
      <c r="F53" s="422">
        <v>19</v>
      </c>
      <c r="G53" s="332"/>
      <c r="H53" s="324"/>
      <c r="I53" s="344"/>
      <c r="J53" s="343"/>
      <c r="K53" s="342"/>
    </row>
    <row r="54" spans="1:11" ht="13.5" customHeight="1" x14ac:dyDescent="0.2">
      <c r="A54" s="389" t="s">
        <v>689</v>
      </c>
      <c r="B54" s="422">
        <v>24</v>
      </c>
      <c r="C54" s="422">
        <v>6</v>
      </c>
      <c r="D54" s="422">
        <v>9</v>
      </c>
      <c r="E54" s="422">
        <v>3</v>
      </c>
      <c r="F54" s="422">
        <v>3</v>
      </c>
      <c r="G54" s="339"/>
      <c r="H54" s="341"/>
      <c r="I54" s="334"/>
      <c r="J54" s="331"/>
      <c r="K54" s="331"/>
    </row>
    <row r="55" spans="1:11" ht="13.5" customHeight="1" x14ac:dyDescent="0.2">
      <c r="A55" s="389" t="s">
        <v>688</v>
      </c>
      <c r="B55" s="422">
        <v>3</v>
      </c>
      <c r="C55" s="422">
        <v>2</v>
      </c>
      <c r="D55" s="422">
        <v>2</v>
      </c>
      <c r="E55" s="422">
        <v>3</v>
      </c>
      <c r="F55" s="422">
        <v>1</v>
      </c>
      <c r="G55" s="340"/>
      <c r="H55" s="336"/>
      <c r="J55" s="337"/>
      <c r="K55" s="334"/>
    </row>
    <row r="56" spans="1:11" ht="13.5" customHeight="1" x14ac:dyDescent="0.2">
      <c r="A56" s="389" t="s">
        <v>687</v>
      </c>
      <c r="B56" s="422">
        <v>27</v>
      </c>
      <c r="C56" s="422">
        <v>4</v>
      </c>
      <c r="D56" s="422">
        <v>5</v>
      </c>
      <c r="E56" s="422">
        <v>3</v>
      </c>
      <c r="F56" s="422">
        <v>5</v>
      </c>
      <c r="G56" s="340"/>
      <c r="H56" s="336"/>
      <c r="I56" s="334"/>
      <c r="J56" s="337"/>
      <c r="K56" s="334"/>
    </row>
    <row r="57" spans="1:11" ht="13.5" customHeight="1" x14ac:dyDescent="0.2">
      <c r="A57" s="389" t="s">
        <v>693</v>
      </c>
      <c r="B57" s="422">
        <v>3</v>
      </c>
      <c r="C57" s="422">
        <v>2</v>
      </c>
      <c r="D57" s="422">
        <v>2</v>
      </c>
      <c r="E57" s="422">
        <v>2</v>
      </c>
      <c r="F57" s="422">
        <v>2</v>
      </c>
      <c r="G57" s="339"/>
      <c r="H57" s="336"/>
      <c r="I57" s="334"/>
      <c r="J57" s="337"/>
      <c r="K57" s="334"/>
    </row>
    <row r="58" spans="1:11" ht="13.5" customHeight="1" x14ac:dyDescent="0.2">
      <c r="A58" s="390" t="s">
        <v>361</v>
      </c>
      <c r="B58" s="547">
        <v>0.46</v>
      </c>
      <c r="C58" s="547">
        <v>0.34</v>
      </c>
      <c r="D58" s="547">
        <v>0.5</v>
      </c>
      <c r="E58" s="547">
        <v>0.4</v>
      </c>
      <c r="F58" s="547">
        <v>0.4</v>
      </c>
      <c r="G58" s="339"/>
      <c r="H58" s="336"/>
      <c r="I58" s="334"/>
      <c r="J58" s="337"/>
      <c r="K58" s="334"/>
    </row>
    <row r="59" spans="1:11" ht="13.5" customHeight="1" x14ac:dyDescent="0.3">
      <c r="A59" s="374"/>
      <c r="B59" s="374"/>
      <c r="C59" s="375"/>
      <c r="D59" s="374"/>
      <c r="E59" s="374"/>
      <c r="F59" s="374"/>
      <c r="G59" s="338"/>
      <c r="H59" s="335"/>
      <c r="I59" s="334"/>
      <c r="J59" s="337"/>
      <c r="K59" s="334"/>
    </row>
    <row r="60" spans="1:11" ht="13.5" customHeight="1" x14ac:dyDescent="0.25">
      <c r="A60" s="29" t="s">
        <v>692</v>
      </c>
      <c r="B60" s="376"/>
      <c r="C60" s="376"/>
      <c r="D60" s="377"/>
      <c r="E60" s="377"/>
      <c r="F60" s="377"/>
      <c r="G60" s="336"/>
      <c r="I60" s="329"/>
      <c r="J60" s="333"/>
      <c r="K60" s="329"/>
    </row>
    <row r="61" spans="1:11" ht="13.5" customHeight="1" x14ac:dyDescent="0.2">
      <c r="A61" s="387" t="s">
        <v>137</v>
      </c>
      <c r="B61" s="548" t="s">
        <v>1262</v>
      </c>
      <c r="C61" s="548" t="s">
        <v>1144</v>
      </c>
      <c r="D61" s="548" t="s">
        <v>1019</v>
      </c>
      <c r="E61" s="548" t="s">
        <v>796</v>
      </c>
      <c r="F61" s="668" t="s">
        <v>767</v>
      </c>
      <c r="G61" s="335"/>
      <c r="H61" s="334"/>
      <c r="I61" s="329"/>
      <c r="J61" s="333"/>
      <c r="K61" s="329"/>
    </row>
    <row r="62" spans="1:11" s="330" customFormat="1" ht="13.5" customHeight="1" x14ac:dyDescent="0.2">
      <c r="A62" s="393" t="s">
        <v>691</v>
      </c>
      <c r="B62" s="423">
        <v>82</v>
      </c>
      <c r="C62" s="423">
        <v>34</v>
      </c>
      <c r="D62" s="423">
        <v>37</v>
      </c>
      <c r="E62" s="423">
        <v>38</v>
      </c>
      <c r="F62" s="423">
        <v>47</v>
      </c>
      <c r="G62" s="332"/>
      <c r="H62" s="329"/>
      <c r="I62" s="327"/>
      <c r="J62" s="331"/>
      <c r="K62" s="331"/>
    </row>
    <row r="63" spans="1:11" ht="13.5" customHeight="1" x14ac:dyDescent="0.25">
      <c r="A63" s="394" t="s">
        <v>690</v>
      </c>
      <c r="B63" s="422">
        <v>84</v>
      </c>
      <c r="C63" s="422">
        <v>34</v>
      </c>
      <c r="D63" s="422">
        <v>37</v>
      </c>
      <c r="E63" s="422">
        <v>40</v>
      </c>
      <c r="F63" s="422">
        <v>48</v>
      </c>
      <c r="G63" s="323"/>
      <c r="H63" s="329"/>
      <c r="I63" s="325"/>
      <c r="J63" s="328"/>
      <c r="K63" s="325"/>
    </row>
    <row r="64" spans="1:11" ht="13.5" customHeight="1" x14ac:dyDescent="0.2">
      <c r="A64" s="394" t="s">
        <v>689</v>
      </c>
      <c r="B64" s="422">
        <v>5</v>
      </c>
      <c r="C64" s="422">
        <v>6</v>
      </c>
      <c r="D64" s="422">
        <v>5</v>
      </c>
      <c r="E64" s="422">
        <v>6</v>
      </c>
      <c r="F64" s="422">
        <v>4</v>
      </c>
      <c r="G64" s="323"/>
      <c r="H64" s="327"/>
      <c r="I64" s="322"/>
      <c r="J64" s="322"/>
      <c r="K64" s="322"/>
    </row>
    <row r="65" spans="1:11" ht="13.5" customHeight="1" x14ac:dyDescent="0.2">
      <c r="A65" s="394" t="s">
        <v>688</v>
      </c>
      <c r="B65" s="422">
        <v>5</v>
      </c>
      <c r="C65" s="422">
        <v>5</v>
      </c>
      <c r="D65" s="422">
        <v>3</v>
      </c>
      <c r="E65" s="422">
        <v>1</v>
      </c>
      <c r="F65" s="422">
        <v>1</v>
      </c>
      <c r="G65" s="326"/>
      <c r="H65" s="325"/>
      <c r="I65" s="324"/>
      <c r="J65" s="324"/>
      <c r="K65" s="324"/>
    </row>
    <row r="66" spans="1:11" ht="13.5" customHeight="1" x14ac:dyDescent="0.2">
      <c r="A66" s="394" t="s">
        <v>687</v>
      </c>
      <c r="B66" s="422">
        <v>2</v>
      </c>
      <c r="C66" s="422">
        <v>1</v>
      </c>
      <c r="D66" s="422">
        <v>0</v>
      </c>
      <c r="E66" s="422">
        <v>1</v>
      </c>
      <c r="F66" s="422">
        <v>0</v>
      </c>
      <c r="G66" s="323"/>
      <c r="H66" s="322"/>
      <c r="I66" s="321"/>
      <c r="J66" s="321"/>
      <c r="K66" s="321"/>
    </row>
    <row r="67" spans="1:11" ht="13.5" customHeight="1" x14ac:dyDescent="0.2">
      <c r="A67" s="395" t="s">
        <v>361</v>
      </c>
      <c r="B67" s="547">
        <v>0.15</v>
      </c>
      <c r="C67" s="547">
        <v>0.26</v>
      </c>
      <c r="D67" s="547">
        <v>0.17</v>
      </c>
      <c r="E67" s="547">
        <v>0.18</v>
      </c>
      <c r="F67" s="547">
        <v>0.11</v>
      </c>
      <c r="G67" s="321"/>
      <c r="H67" s="321"/>
      <c r="I67" s="321"/>
      <c r="J67" s="321"/>
      <c r="K67" s="321"/>
    </row>
    <row r="68" spans="1:11" ht="13.5" customHeight="1" x14ac:dyDescent="0.3">
      <c r="A68" s="378"/>
      <c r="B68" s="374"/>
      <c r="C68" s="375"/>
      <c r="D68" s="374"/>
      <c r="E68" s="374"/>
      <c r="F68" s="374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25B7-1C08-405A-B4BC-702CEC863B35}">
  <sheetPr codeName="Sheet39">
    <tabColor theme="8" tint="0.59999389629810485"/>
  </sheetPr>
  <dimension ref="A1:T67"/>
  <sheetViews>
    <sheetView view="pageLayout" topLeftCell="A58" zoomScaleNormal="100" zoomScaleSheetLayoutView="100" workbookViewId="0"/>
  </sheetViews>
  <sheetFormatPr defaultColWidth="9.109375" defaultRowHeight="13.5" customHeight="1" x14ac:dyDescent="0.3"/>
  <cols>
    <col min="1" max="1" width="26.88671875" style="483" customWidth="1"/>
    <col min="2" max="2" width="7" style="483" customWidth="1"/>
    <col min="3" max="3" width="6.5546875" style="212" customWidth="1"/>
    <col min="4" max="4" width="7" style="483" customWidth="1"/>
    <col min="5" max="5" width="6.5546875" style="212" customWidth="1"/>
    <col min="6" max="6" width="7" style="483" customWidth="1"/>
    <col min="7" max="7" width="6.5546875" style="212" customWidth="1"/>
    <col min="8" max="8" width="6.88671875" style="483" customWidth="1"/>
    <col min="9" max="11" width="6.5546875" style="483" customWidth="1"/>
    <col min="12" max="12" width="8" style="483" customWidth="1"/>
    <col min="13" max="13" width="6.44140625" style="483" customWidth="1"/>
    <col min="14" max="16384" width="9.109375" style="483"/>
  </cols>
  <sheetData>
    <row r="1" spans="1:11" ht="13.5" customHeight="1" x14ac:dyDescent="0.25">
      <c r="A1" s="722" t="s">
        <v>375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spans="1:11" ht="13.5" customHeight="1" x14ac:dyDescent="0.2">
      <c r="A2" s="495" t="s">
        <v>586</v>
      </c>
      <c r="B2" s="494"/>
      <c r="C2" s="494"/>
      <c r="D2" s="494"/>
      <c r="E2" s="494"/>
      <c r="F2" s="494"/>
      <c r="G2" s="494"/>
      <c r="H2" s="494"/>
      <c r="I2" s="493"/>
      <c r="J2" s="493"/>
      <c r="K2" s="493"/>
    </row>
    <row r="3" spans="1:11" ht="13.5" customHeight="1" x14ac:dyDescent="0.2">
      <c r="A3" s="495"/>
      <c r="B3" s="494"/>
      <c r="C3" s="494"/>
      <c r="D3" s="494"/>
      <c r="E3" s="494"/>
      <c r="F3" s="494"/>
      <c r="G3" s="494"/>
      <c r="H3" s="494"/>
      <c r="I3" s="493"/>
      <c r="J3" s="493"/>
      <c r="K3" s="493"/>
    </row>
    <row r="4" spans="1:11" ht="13.5" customHeight="1" x14ac:dyDescent="0.3">
      <c r="A4" s="723" t="s">
        <v>1252</v>
      </c>
      <c r="B4" s="214"/>
      <c r="C4" s="217"/>
      <c r="D4" s="214"/>
      <c r="E4" s="217"/>
      <c r="F4" s="214"/>
      <c r="G4" s="217"/>
      <c r="H4" s="484"/>
      <c r="I4" s="484"/>
      <c r="J4" s="484"/>
      <c r="K4" s="484"/>
    </row>
    <row r="5" spans="1:11" ht="13.5" customHeight="1" thickBot="1" x14ac:dyDescent="0.25">
      <c r="A5" s="724" t="s">
        <v>372</v>
      </c>
      <c r="B5" s="211" t="s">
        <v>1255</v>
      </c>
      <c r="C5" s="224" t="s">
        <v>298</v>
      </c>
      <c r="D5" s="211" t="s">
        <v>1140</v>
      </c>
      <c r="E5" s="224" t="s">
        <v>298</v>
      </c>
      <c r="F5" s="211" t="s">
        <v>1018</v>
      </c>
      <c r="G5" s="224" t="s">
        <v>298</v>
      </c>
      <c r="H5" s="211" t="s">
        <v>795</v>
      </c>
      <c r="I5" s="224" t="s">
        <v>298</v>
      </c>
      <c r="J5" s="211" t="s">
        <v>764</v>
      </c>
      <c r="K5" s="211" t="s">
        <v>298</v>
      </c>
    </row>
    <row r="6" spans="1:11" ht="13.5" customHeight="1" x14ac:dyDescent="0.2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</row>
    <row r="7" spans="1:11" ht="13.5" customHeight="1" x14ac:dyDescent="0.2">
      <c r="A7" s="223" t="s">
        <v>371</v>
      </c>
      <c r="B7" s="488">
        <v>16.8612168218425</v>
      </c>
      <c r="C7" s="699">
        <v>0.62260069067335599</v>
      </c>
      <c r="D7" s="488">
        <v>16.710187438045299</v>
      </c>
      <c r="E7" s="699">
        <v>0.62637764232508197</v>
      </c>
      <c r="F7" s="488">
        <v>16.658478063075101</v>
      </c>
      <c r="G7" s="701">
        <v>0.63435070927262005</v>
      </c>
      <c r="H7" s="488">
        <v>16.6467191059659</v>
      </c>
      <c r="I7" s="701">
        <v>0.64113730987002304</v>
      </c>
      <c r="J7" s="488">
        <v>15.221397174117801</v>
      </c>
      <c r="K7" s="701">
        <v>0.65208474898694002</v>
      </c>
    </row>
    <row r="8" spans="1:11" ht="13.5" customHeight="1" x14ac:dyDescent="0.2">
      <c r="A8" s="223" t="s">
        <v>370</v>
      </c>
      <c r="B8" s="488">
        <v>2.37397944130828</v>
      </c>
      <c r="C8" s="699">
        <v>8.7659227410455398E-2</v>
      </c>
      <c r="D8" s="488">
        <v>2.3460727621872102</v>
      </c>
      <c r="E8" s="699">
        <v>8.7942013274855999E-2</v>
      </c>
      <c r="F8" s="488">
        <v>2.3312707890777</v>
      </c>
      <c r="G8" s="701">
        <v>8.8774212923805801E-2</v>
      </c>
      <c r="H8" s="488">
        <v>2.3163140380695499</v>
      </c>
      <c r="I8" s="701">
        <v>8.9211293932980204E-2</v>
      </c>
      <c r="J8" s="488">
        <v>2.0468351750291101</v>
      </c>
      <c r="K8" s="701">
        <v>8.7686431544931498E-2</v>
      </c>
    </row>
    <row r="9" spans="1:11" ht="13.5" customHeight="1" x14ac:dyDescent="0.2">
      <c r="A9" s="223" t="s">
        <v>369</v>
      </c>
      <c r="B9" s="488">
        <v>1.7709974892868601</v>
      </c>
      <c r="C9" s="699">
        <v>6.5394109551002694E-2</v>
      </c>
      <c r="D9" s="488">
        <v>1.7455914225139</v>
      </c>
      <c r="E9" s="699">
        <v>6.5433104431115802E-2</v>
      </c>
      <c r="F9" s="488">
        <v>1.7312063695316999</v>
      </c>
      <c r="G9" s="701">
        <v>6.5923908789959795E-2</v>
      </c>
      <c r="H9" s="488">
        <v>1.71653165032345</v>
      </c>
      <c r="I9" s="701">
        <v>6.6111074355829996E-2</v>
      </c>
      <c r="J9" s="488">
        <v>1.4914641147702801</v>
      </c>
      <c r="K9" s="701">
        <v>6.3894331891998196E-2</v>
      </c>
    </row>
    <row r="10" spans="1:11" ht="13.5" customHeight="1" x14ac:dyDescent="0.2">
      <c r="A10" s="223" t="s">
        <v>366</v>
      </c>
      <c r="B10" s="488">
        <v>1.16750947274238</v>
      </c>
      <c r="C10" s="699">
        <v>4.3110305251247198E-2</v>
      </c>
      <c r="D10" s="488">
        <v>1.14138425549356</v>
      </c>
      <c r="E10" s="699">
        <v>4.2784533781785802E-2</v>
      </c>
      <c r="F10" s="488">
        <v>1.1250028317054901</v>
      </c>
      <c r="G10" s="701">
        <v>4.28398285560034E-2</v>
      </c>
      <c r="H10" s="488">
        <v>1.1099158968210701</v>
      </c>
      <c r="I10" s="701">
        <v>4.2747672243403603E-2</v>
      </c>
      <c r="J10" s="488">
        <v>0.94081442336276</v>
      </c>
      <c r="K10" s="701">
        <v>4.0304495709826499E-2</v>
      </c>
    </row>
    <row r="11" spans="1:11" ht="13.5" customHeight="1" thickBot="1" x14ac:dyDescent="0.25">
      <c r="A11" s="222" t="s">
        <v>374</v>
      </c>
      <c r="B11" s="492">
        <v>4.9082083024264298</v>
      </c>
      <c r="C11" s="700">
        <v>0.18123566711393899</v>
      </c>
      <c r="D11" s="492">
        <v>4.7342607450717402</v>
      </c>
      <c r="E11" s="700">
        <v>0.17746270618716001</v>
      </c>
      <c r="F11" s="492">
        <v>4.4147173420495598</v>
      </c>
      <c r="G11" s="702">
        <v>0.168111340457612</v>
      </c>
      <c r="H11" s="492">
        <v>4.17487803462976</v>
      </c>
      <c r="I11" s="702">
        <v>0.16079264959776399</v>
      </c>
      <c r="J11" s="492">
        <v>3.6421561475883402</v>
      </c>
      <c r="K11" s="702">
        <v>0.15602999186630401</v>
      </c>
    </row>
    <row r="12" spans="1:11" ht="13.5" customHeight="1" x14ac:dyDescent="0.2">
      <c r="A12" s="221" t="s">
        <v>288</v>
      </c>
      <c r="B12" s="219">
        <v>27.081911527606401</v>
      </c>
      <c r="C12" s="218">
        <v>1</v>
      </c>
      <c r="D12" s="219">
        <v>26.677496623311701</v>
      </c>
      <c r="E12" s="218">
        <v>1</v>
      </c>
      <c r="F12" s="219">
        <v>26.260675395439598</v>
      </c>
      <c r="G12" s="218">
        <v>1</v>
      </c>
      <c r="H12" s="219">
        <v>25.964358725809799</v>
      </c>
      <c r="I12" s="218">
        <v>1</v>
      </c>
      <c r="J12" s="219">
        <v>23.342667034868299</v>
      </c>
      <c r="K12" s="218">
        <v>1</v>
      </c>
    </row>
    <row r="13" spans="1:11" ht="13.5" customHeight="1" x14ac:dyDescent="0.2">
      <c r="A13" s="233"/>
      <c r="B13" s="232"/>
      <c r="C13" s="231"/>
      <c r="D13" s="232"/>
      <c r="E13" s="231"/>
      <c r="F13" s="232"/>
      <c r="G13" s="231"/>
      <c r="H13" s="232"/>
      <c r="I13" s="231"/>
      <c r="J13" s="231"/>
      <c r="K13" s="231"/>
    </row>
    <row r="14" spans="1:11" ht="13.5" customHeight="1" x14ac:dyDescent="0.2">
      <c r="A14" s="723" t="s">
        <v>1251</v>
      </c>
      <c r="B14" s="215"/>
      <c r="C14" s="215"/>
      <c r="D14" s="215"/>
      <c r="E14" s="215"/>
      <c r="F14" s="215"/>
      <c r="G14" s="215"/>
      <c r="H14" s="215"/>
      <c r="I14" s="215"/>
      <c r="J14" s="215"/>
      <c r="K14" s="215"/>
    </row>
    <row r="15" spans="1:11" ht="13.5" customHeight="1" thickBot="1" x14ac:dyDescent="0.25">
      <c r="A15" s="724" t="s">
        <v>373</v>
      </c>
      <c r="B15" s="211" t="s">
        <v>1255</v>
      </c>
      <c r="C15" s="211" t="s">
        <v>298</v>
      </c>
      <c r="D15" s="211" t="s">
        <v>1140</v>
      </c>
      <c r="E15" s="211" t="s">
        <v>298</v>
      </c>
      <c r="F15" s="211" t="s">
        <v>1018</v>
      </c>
      <c r="G15" s="211" t="s">
        <v>298</v>
      </c>
      <c r="H15" s="211" t="s">
        <v>795</v>
      </c>
      <c r="I15" s="211" t="s">
        <v>298</v>
      </c>
      <c r="J15" s="211" t="s">
        <v>764</v>
      </c>
      <c r="K15" s="211" t="s">
        <v>298</v>
      </c>
    </row>
    <row r="16" spans="1:11" ht="13.5" customHeight="1" x14ac:dyDescent="0.2">
      <c r="A16" s="491"/>
      <c r="B16" s="490"/>
      <c r="C16" s="490"/>
      <c r="D16" s="490"/>
      <c r="E16" s="490"/>
      <c r="F16" s="490"/>
      <c r="G16" s="490"/>
      <c r="H16" s="490"/>
      <c r="I16" s="490"/>
      <c r="J16" s="490"/>
      <c r="K16" s="490"/>
    </row>
    <row r="17" spans="1:11" ht="13.5" customHeight="1" x14ac:dyDescent="0.2">
      <c r="A17" s="223" t="s">
        <v>371</v>
      </c>
      <c r="B17" s="488">
        <v>3.6848308758388399</v>
      </c>
      <c r="C17" s="701">
        <v>0.26218419977876301</v>
      </c>
      <c r="D17" s="488">
        <v>4.4815436456523896</v>
      </c>
      <c r="E17" s="701">
        <v>0.26547007275964601</v>
      </c>
      <c r="F17" s="488">
        <v>4.2107678802348696</v>
      </c>
      <c r="G17" s="701">
        <v>0.254313871402914</v>
      </c>
      <c r="H17" s="488">
        <v>4.2637770967507498</v>
      </c>
      <c r="I17" s="701">
        <v>0.26069039991562698</v>
      </c>
      <c r="J17" s="488">
        <v>3.4223035169724398</v>
      </c>
      <c r="K17" s="701">
        <v>0.30071075537207598</v>
      </c>
    </row>
    <row r="18" spans="1:11" ht="13.5" customHeight="1" x14ac:dyDescent="0.2">
      <c r="A18" s="223" t="s">
        <v>370</v>
      </c>
      <c r="B18" s="488">
        <v>2.3740824852306099</v>
      </c>
      <c r="C18" s="701">
        <v>0.168921434272684</v>
      </c>
      <c r="D18" s="488">
        <v>2.84185731932893</v>
      </c>
      <c r="E18" s="701">
        <v>0.16834111837037799</v>
      </c>
      <c r="F18" s="488">
        <v>2.7402391679476001</v>
      </c>
      <c r="G18" s="701">
        <v>0.165499702475118</v>
      </c>
      <c r="H18" s="488">
        <v>2.76325742747439</v>
      </c>
      <c r="I18" s="701">
        <v>0.16894754755990399</v>
      </c>
      <c r="J18" s="488">
        <v>1.9843179066274601</v>
      </c>
      <c r="K18" s="701">
        <v>0.174357924024273</v>
      </c>
    </row>
    <row r="19" spans="1:11" ht="13.5" customHeight="1" x14ac:dyDescent="0.2">
      <c r="A19" s="223" t="s">
        <v>369</v>
      </c>
      <c r="B19" s="488">
        <v>3.0767871571599099</v>
      </c>
      <c r="C19" s="701">
        <v>0.21892048939855499</v>
      </c>
      <c r="D19" s="488">
        <v>3.7184262455774002</v>
      </c>
      <c r="E19" s="701">
        <v>0.220265819997634</v>
      </c>
      <c r="F19" s="488">
        <v>3.6809308286764102</v>
      </c>
      <c r="G19" s="701">
        <v>0.22231379074612401</v>
      </c>
      <c r="H19" s="488">
        <v>3.65476513459837</v>
      </c>
      <c r="I19" s="701">
        <v>0.22345497030372499</v>
      </c>
      <c r="J19" s="488">
        <v>2.46721811572412</v>
      </c>
      <c r="K19" s="701">
        <v>0.21678936995728901</v>
      </c>
    </row>
    <row r="20" spans="1:11" ht="13.5" customHeight="1" x14ac:dyDescent="0.2">
      <c r="A20" s="223" t="s">
        <v>366</v>
      </c>
      <c r="B20" s="488">
        <v>2.97146618381591</v>
      </c>
      <c r="C20" s="701">
        <v>0.21142665968246799</v>
      </c>
      <c r="D20" s="488">
        <v>3.5265311707607898</v>
      </c>
      <c r="E20" s="701">
        <v>0.20889866539607099</v>
      </c>
      <c r="F20" s="488">
        <v>3.56118438102457</v>
      </c>
      <c r="G20" s="701">
        <v>0.215081574780948</v>
      </c>
      <c r="H20" s="488">
        <v>3.5138262317026898</v>
      </c>
      <c r="I20" s="701">
        <v>0.21483786436084101</v>
      </c>
      <c r="J20" s="488">
        <v>2.2127929074247601</v>
      </c>
      <c r="K20" s="701">
        <v>0.194433551370783</v>
      </c>
    </row>
    <row r="21" spans="1:11" ht="13.5" customHeight="1" x14ac:dyDescent="0.2">
      <c r="A21" s="223" t="s">
        <v>365</v>
      </c>
      <c r="B21" s="488">
        <v>1.94719232854549</v>
      </c>
      <c r="C21" s="701">
        <v>0.13854721686753799</v>
      </c>
      <c r="D21" s="488">
        <v>2.3131815944120602</v>
      </c>
      <c r="E21" s="701">
        <v>0.13702432347625801</v>
      </c>
      <c r="F21" s="488">
        <v>2.3642438700682198</v>
      </c>
      <c r="G21" s="701">
        <v>0.14279106059489599</v>
      </c>
      <c r="H21" s="488">
        <v>2.1600860886287898</v>
      </c>
      <c r="I21" s="701">
        <v>0.132069217859899</v>
      </c>
      <c r="J21" s="488">
        <v>1.29408292785733</v>
      </c>
      <c r="K21" s="701">
        <v>0.113708399275569</v>
      </c>
    </row>
    <row r="22" spans="1:11" ht="13.5" customHeight="1" x14ac:dyDescent="0.2">
      <c r="A22" s="223" t="s">
        <v>364</v>
      </c>
      <c r="B22" s="488" t="s">
        <v>368</v>
      </c>
      <c r="C22" s="701"/>
      <c r="D22" s="488" t="s">
        <v>368</v>
      </c>
      <c r="E22" s="701"/>
      <c r="F22" s="488" t="s">
        <v>368</v>
      </c>
      <c r="G22" s="488"/>
      <c r="H22" s="488" t="s">
        <v>368</v>
      </c>
      <c r="I22" s="488"/>
      <c r="J22" s="488" t="s">
        <v>368</v>
      </c>
      <c r="K22" s="488"/>
    </row>
    <row r="23" spans="1:11" ht="13.5" customHeight="1" thickBot="1" x14ac:dyDescent="0.25">
      <c r="A23" s="222" t="s">
        <v>587</v>
      </c>
      <c r="B23" s="492" t="s">
        <v>368</v>
      </c>
      <c r="C23" s="702"/>
      <c r="D23" s="492" t="s">
        <v>368</v>
      </c>
      <c r="E23" s="702"/>
      <c r="F23" s="492" t="s">
        <v>368</v>
      </c>
      <c r="G23" s="492"/>
      <c r="H23" s="492" t="s">
        <v>368</v>
      </c>
      <c r="I23" s="492"/>
      <c r="J23" s="492" t="s">
        <v>368</v>
      </c>
      <c r="K23" s="492"/>
    </row>
    <row r="24" spans="1:11" ht="13.5" customHeight="1" x14ac:dyDescent="0.2">
      <c r="A24" s="221" t="s">
        <v>288</v>
      </c>
      <c r="B24" s="219">
        <v>14.0543590305906</v>
      </c>
      <c r="C24" s="218">
        <v>1</v>
      </c>
      <c r="D24" s="219">
        <v>16.881539975731801</v>
      </c>
      <c r="E24" s="218">
        <v>1</v>
      </c>
      <c r="F24" s="219">
        <v>16.557366127951699</v>
      </c>
      <c r="G24" s="218">
        <v>1</v>
      </c>
      <c r="H24" s="219">
        <v>16.3557119791551</v>
      </c>
      <c r="I24" s="218">
        <v>1</v>
      </c>
      <c r="J24" s="219">
        <v>11.380715374606201</v>
      </c>
      <c r="K24" s="218">
        <v>1</v>
      </c>
    </row>
    <row r="25" spans="1:11" ht="13.5" customHeight="1" x14ac:dyDescent="0.2">
      <c r="A25" s="491"/>
      <c r="B25" s="229"/>
      <c r="C25" s="228"/>
      <c r="D25" s="229"/>
      <c r="E25" s="228"/>
      <c r="F25" s="229"/>
      <c r="G25" s="228"/>
      <c r="H25" s="229"/>
      <c r="I25" s="228"/>
      <c r="J25" s="228"/>
      <c r="K25" s="228"/>
    </row>
    <row r="26" spans="1:11" ht="13.5" customHeight="1" x14ac:dyDescent="0.3">
      <c r="A26" s="723" t="s">
        <v>585</v>
      </c>
      <c r="B26" s="491"/>
      <c r="C26" s="230"/>
      <c r="D26" s="491"/>
      <c r="E26" s="230"/>
      <c r="F26" s="491"/>
      <c r="G26" s="230"/>
      <c r="H26" s="491"/>
      <c r="I26" s="230"/>
      <c r="J26" s="230"/>
      <c r="K26" s="487"/>
    </row>
    <row r="27" spans="1:11" ht="13.5" customHeight="1" thickBot="1" x14ac:dyDescent="0.25">
      <c r="A27" s="724" t="s">
        <v>372</v>
      </c>
      <c r="B27" s="211" t="s">
        <v>1255</v>
      </c>
      <c r="C27" s="211" t="s">
        <v>298</v>
      </c>
      <c r="D27" s="211" t="s">
        <v>1140</v>
      </c>
      <c r="E27" s="211" t="s">
        <v>298</v>
      </c>
      <c r="F27" s="211" t="s">
        <v>1018</v>
      </c>
      <c r="G27" s="211" t="s">
        <v>298</v>
      </c>
      <c r="H27" s="211" t="s">
        <v>795</v>
      </c>
      <c r="I27" s="211" t="s">
        <v>298</v>
      </c>
      <c r="J27" s="211" t="s">
        <v>764</v>
      </c>
      <c r="K27" s="211" t="s">
        <v>298</v>
      </c>
    </row>
    <row r="28" spans="1:11" ht="13.5" customHeight="1" x14ac:dyDescent="0.2">
      <c r="A28" s="491"/>
      <c r="B28" s="490"/>
      <c r="C28" s="490"/>
      <c r="D28" s="490"/>
      <c r="E28" s="490"/>
      <c r="F28" s="490"/>
      <c r="G28" s="490"/>
      <c r="H28" s="490"/>
      <c r="I28" s="490"/>
      <c r="J28" s="490"/>
      <c r="K28" s="490"/>
    </row>
    <row r="29" spans="1:11" ht="13.5" customHeight="1" x14ac:dyDescent="0.2">
      <c r="A29" s="223" t="s">
        <v>371</v>
      </c>
      <c r="B29" s="488">
        <v>37.035482984016099</v>
      </c>
      <c r="C29" s="701">
        <v>0.71739694315068903</v>
      </c>
      <c r="D29" s="488">
        <v>38.515205741504801</v>
      </c>
      <c r="E29" s="701">
        <v>0.71707406414516295</v>
      </c>
      <c r="F29" s="488">
        <v>36.887228844366398</v>
      </c>
      <c r="G29" s="701">
        <v>0.71678529698932403</v>
      </c>
      <c r="H29" s="488">
        <v>36.791645389298701</v>
      </c>
      <c r="I29" s="701">
        <v>0.71646718694629996</v>
      </c>
      <c r="J29" s="488">
        <v>36.8597696560117</v>
      </c>
      <c r="K29" s="701">
        <v>0.71591260587738004</v>
      </c>
    </row>
    <row r="30" spans="1:11" ht="13.5" customHeight="1" x14ac:dyDescent="0.2">
      <c r="A30" s="223" t="s">
        <v>370</v>
      </c>
      <c r="B30" s="488">
        <v>5.8857847703883497</v>
      </c>
      <c r="C30" s="701">
        <v>0.114010771889807</v>
      </c>
      <c r="D30" s="488">
        <v>6.1273331054821902</v>
      </c>
      <c r="E30" s="701">
        <v>0.11407836379761301</v>
      </c>
      <c r="F30" s="488">
        <v>5.8670182112260498</v>
      </c>
      <c r="G30" s="701">
        <v>0.114006731400689</v>
      </c>
      <c r="H30" s="488">
        <v>5.8495240902952199</v>
      </c>
      <c r="I30" s="701">
        <v>0.11391151511716401</v>
      </c>
      <c r="J30" s="488">
        <v>5.8679877320561102</v>
      </c>
      <c r="K30" s="701">
        <v>0.113971585490568</v>
      </c>
    </row>
    <row r="31" spans="1:11" ht="13.5" customHeight="1" x14ac:dyDescent="0.2">
      <c r="A31" s="223" t="s">
        <v>369</v>
      </c>
      <c r="B31" s="488">
        <v>4.54697680421594</v>
      </c>
      <c r="C31" s="701">
        <v>8.8077351693494205E-2</v>
      </c>
      <c r="D31" s="488">
        <v>4.7374292808623304</v>
      </c>
      <c r="E31" s="701">
        <v>8.8201207876905399E-2</v>
      </c>
      <c r="F31" s="488">
        <v>4.5391610356256802</v>
      </c>
      <c r="G31" s="701">
        <v>8.8204074768826801E-2</v>
      </c>
      <c r="H31" s="488">
        <v>4.5413048537062402</v>
      </c>
      <c r="I31" s="701">
        <v>8.8435727165028094E-2</v>
      </c>
      <c r="J31" s="488">
        <v>4.5593357141110502</v>
      </c>
      <c r="K31" s="701">
        <v>8.8554159253317305E-2</v>
      </c>
    </row>
    <row r="32" spans="1:11" ht="13.5" customHeight="1" x14ac:dyDescent="0.2">
      <c r="A32" s="223" t="s">
        <v>366</v>
      </c>
      <c r="B32" s="488">
        <v>3.1624933501147301</v>
      </c>
      <c r="C32" s="701">
        <v>6.1259173076961097E-2</v>
      </c>
      <c r="D32" s="488">
        <v>3.2954687776140799</v>
      </c>
      <c r="E32" s="701">
        <v>6.1354863465799998E-2</v>
      </c>
      <c r="F32" s="488">
        <v>3.1780860052759299</v>
      </c>
      <c r="G32" s="701">
        <v>6.1755935387844497E-2</v>
      </c>
      <c r="H32" s="488">
        <v>3.1766337131722802</v>
      </c>
      <c r="I32" s="701">
        <v>6.1860615266130702E-2</v>
      </c>
      <c r="J32" s="488">
        <v>3.19803478139757</v>
      </c>
      <c r="K32" s="701">
        <v>6.21141541415852E-2</v>
      </c>
    </row>
    <row r="33" spans="1:12" ht="13.5" customHeight="1" x14ac:dyDescent="0.2">
      <c r="A33" s="223" t="s">
        <v>365</v>
      </c>
      <c r="B33" s="488">
        <v>0.99407501751232197</v>
      </c>
      <c r="C33" s="701">
        <v>1.9255760189048701E-2</v>
      </c>
      <c r="D33" s="488">
        <v>1.0361776505859399</v>
      </c>
      <c r="E33" s="701">
        <v>1.9291500714517899E-2</v>
      </c>
      <c r="F33" s="488">
        <v>0.99053923385170894</v>
      </c>
      <c r="G33" s="701">
        <v>1.9247961453315001E-2</v>
      </c>
      <c r="H33" s="488">
        <v>0.99236493041396501</v>
      </c>
      <c r="I33" s="701">
        <v>1.93249555053783E-2</v>
      </c>
      <c r="J33" s="488">
        <v>1.00128170525675</v>
      </c>
      <c r="K33" s="701">
        <v>1.9447495237149202E-2</v>
      </c>
    </row>
    <row r="34" spans="1:12" ht="13.5" customHeight="1" x14ac:dyDescent="0.2">
      <c r="A34" s="223" t="s">
        <v>364</v>
      </c>
      <c r="B34" s="488">
        <v>0</v>
      </c>
      <c r="C34" s="701">
        <v>0</v>
      </c>
      <c r="D34" s="488">
        <v>0</v>
      </c>
      <c r="E34" s="701">
        <v>0</v>
      </c>
      <c r="F34" s="488">
        <v>0</v>
      </c>
      <c r="G34" s="701">
        <v>0</v>
      </c>
      <c r="H34" s="488">
        <v>0</v>
      </c>
      <c r="I34" s="701">
        <v>0</v>
      </c>
      <c r="J34" s="488">
        <v>0</v>
      </c>
      <c r="K34" s="701">
        <v>0</v>
      </c>
    </row>
    <row r="35" spans="1:12" ht="13.5" customHeight="1" thickBot="1" x14ac:dyDescent="0.25">
      <c r="A35" s="222" t="s">
        <v>587</v>
      </c>
      <c r="B35" s="492">
        <v>0</v>
      </c>
      <c r="C35" s="702">
        <v>0</v>
      </c>
      <c r="D35" s="492">
        <v>0</v>
      </c>
      <c r="E35" s="702">
        <v>0</v>
      </c>
      <c r="F35" s="492">
        <v>0</v>
      </c>
      <c r="G35" s="702">
        <v>0</v>
      </c>
      <c r="H35" s="492">
        <v>0</v>
      </c>
      <c r="I35" s="702">
        <v>0</v>
      </c>
      <c r="J35" s="492">
        <v>0</v>
      </c>
      <c r="K35" s="702">
        <v>0</v>
      </c>
    </row>
    <row r="36" spans="1:12" ht="13.5" customHeight="1" x14ac:dyDescent="0.2">
      <c r="A36" s="221" t="s">
        <v>288</v>
      </c>
      <c r="B36" s="219">
        <v>51.624812926247401</v>
      </c>
      <c r="C36" s="218">
        <v>1</v>
      </c>
      <c r="D36" s="219">
        <v>53.711614556049298</v>
      </c>
      <c r="E36" s="218">
        <v>1</v>
      </c>
      <c r="F36" s="219">
        <v>51.462033330345797</v>
      </c>
      <c r="G36" s="218">
        <v>1</v>
      </c>
      <c r="H36" s="219">
        <v>51.351472976886399</v>
      </c>
      <c r="I36" s="218">
        <v>1</v>
      </c>
      <c r="J36" s="219">
        <v>51.486409588833197</v>
      </c>
      <c r="K36" s="218">
        <v>1</v>
      </c>
    </row>
    <row r="37" spans="1:12" ht="13.5" customHeight="1" x14ac:dyDescent="0.2">
      <c r="A37" s="491"/>
      <c r="B37" s="229"/>
      <c r="C37" s="228"/>
      <c r="D37" s="229"/>
      <c r="E37" s="228"/>
      <c r="F37" s="229"/>
      <c r="G37" s="228"/>
      <c r="H37" s="229"/>
      <c r="I37" s="228"/>
      <c r="J37" s="228"/>
      <c r="K37" s="228"/>
    </row>
    <row r="38" spans="1:12" ht="13.5" customHeight="1" x14ac:dyDescent="0.2">
      <c r="A38" s="723" t="s">
        <v>584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</row>
    <row r="39" spans="1:12" ht="13.5" customHeight="1" thickBot="1" x14ac:dyDescent="0.25">
      <c r="A39" s="724" t="s">
        <v>367</v>
      </c>
      <c r="B39" s="211" t="s">
        <v>1255</v>
      </c>
      <c r="C39" s="211" t="s">
        <v>298</v>
      </c>
      <c r="D39" s="211" t="s">
        <v>1140</v>
      </c>
      <c r="E39" s="211" t="s">
        <v>298</v>
      </c>
      <c r="F39" s="211" t="s">
        <v>1018</v>
      </c>
      <c r="G39" s="211" t="s">
        <v>298</v>
      </c>
      <c r="H39" s="211" t="s">
        <v>795</v>
      </c>
      <c r="I39" s="211" t="s">
        <v>298</v>
      </c>
      <c r="J39" s="211" t="s">
        <v>764</v>
      </c>
      <c r="K39" s="211" t="s">
        <v>298</v>
      </c>
    </row>
    <row r="40" spans="1:12" ht="13.5" customHeight="1" x14ac:dyDescent="0.2">
      <c r="A40" s="491"/>
      <c r="B40" s="490"/>
      <c r="C40" s="490"/>
      <c r="D40" s="490"/>
      <c r="E40" s="490"/>
      <c r="F40" s="490"/>
      <c r="G40" s="490"/>
      <c r="H40" s="490"/>
      <c r="I40" s="490"/>
      <c r="J40" s="490"/>
      <c r="K40" s="490"/>
    </row>
    <row r="41" spans="1:12" ht="13.5" customHeight="1" x14ac:dyDescent="0.2">
      <c r="A41" s="227" t="s">
        <v>582</v>
      </c>
      <c r="B41" s="489">
        <v>0.2</v>
      </c>
      <c r="C41" s="703">
        <v>0.47</v>
      </c>
      <c r="D41" s="489">
        <v>0.2</v>
      </c>
      <c r="E41" s="703">
        <v>0.46</v>
      </c>
      <c r="F41" s="697">
        <v>0.2</v>
      </c>
      <c r="G41" s="703">
        <v>0.46</v>
      </c>
      <c r="H41" s="697">
        <v>0.2</v>
      </c>
      <c r="I41" s="706">
        <v>0.44</v>
      </c>
      <c r="J41" s="697">
        <v>0.2</v>
      </c>
      <c r="K41" s="706">
        <v>0.44</v>
      </c>
    </row>
    <row r="42" spans="1:12" ht="13.5" customHeight="1" x14ac:dyDescent="0.2">
      <c r="A42" s="227" t="s">
        <v>581</v>
      </c>
      <c r="B42" s="489">
        <v>0.1</v>
      </c>
      <c r="C42" s="703">
        <v>0.31</v>
      </c>
      <c r="D42" s="489">
        <v>0.1</v>
      </c>
      <c r="E42" s="703">
        <v>0.32</v>
      </c>
      <c r="F42" s="697">
        <v>0.1</v>
      </c>
      <c r="G42" s="703">
        <v>0.32</v>
      </c>
      <c r="H42" s="697">
        <v>0.2</v>
      </c>
      <c r="I42" s="706">
        <v>0.32</v>
      </c>
      <c r="J42" s="697">
        <v>0.2</v>
      </c>
      <c r="K42" s="706">
        <v>0.32</v>
      </c>
    </row>
    <row r="43" spans="1:12" ht="13.5" customHeight="1" x14ac:dyDescent="0.2">
      <c r="A43" s="223" t="s">
        <v>580</v>
      </c>
      <c r="B43" s="489">
        <v>0.1</v>
      </c>
      <c r="C43" s="703">
        <v>0.15</v>
      </c>
      <c r="D43" s="489">
        <v>0.1</v>
      </c>
      <c r="E43" s="703">
        <v>0.15</v>
      </c>
      <c r="F43" s="697">
        <v>0.1</v>
      </c>
      <c r="G43" s="703">
        <v>0.15</v>
      </c>
      <c r="H43" s="697">
        <v>0.1</v>
      </c>
      <c r="I43" s="706">
        <v>0.16</v>
      </c>
      <c r="J43" s="697">
        <v>0.1</v>
      </c>
      <c r="K43" s="706">
        <v>0.16</v>
      </c>
    </row>
    <row r="44" spans="1:12" ht="13.5" customHeight="1" x14ac:dyDescent="0.2">
      <c r="A44" s="223" t="s">
        <v>366</v>
      </c>
      <c r="B44" s="489">
        <v>0</v>
      </c>
      <c r="C44" s="703">
        <v>0.03</v>
      </c>
      <c r="D44" s="489">
        <v>0</v>
      </c>
      <c r="E44" s="703">
        <v>0.03</v>
      </c>
      <c r="F44" s="697">
        <v>0</v>
      </c>
      <c r="G44" s="703">
        <v>0.03</v>
      </c>
      <c r="H44" s="697">
        <v>0</v>
      </c>
      <c r="I44" s="706">
        <v>0.04</v>
      </c>
      <c r="J44" s="697">
        <v>0</v>
      </c>
      <c r="K44" s="706">
        <v>0.04</v>
      </c>
    </row>
    <row r="45" spans="1:12" ht="13.5" customHeight="1" x14ac:dyDescent="0.2">
      <c r="A45" s="223" t="s">
        <v>365</v>
      </c>
      <c r="B45" s="489">
        <v>0</v>
      </c>
      <c r="C45" s="703">
        <v>0.02</v>
      </c>
      <c r="D45" s="489">
        <v>0</v>
      </c>
      <c r="E45" s="703">
        <v>0.02</v>
      </c>
      <c r="F45" s="697">
        <v>0</v>
      </c>
      <c r="G45" s="703">
        <v>0.02</v>
      </c>
      <c r="H45" s="697">
        <v>0</v>
      </c>
      <c r="I45" s="706">
        <v>0.02</v>
      </c>
      <c r="J45" s="697">
        <v>0</v>
      </c>
      <c r="K45" s="706">
        <v>0.02</v>
      </c>
    </row>
    <row r="46" spans="1:12" ht="13.5" customHeight="1" x14ac:dyDescent="0.2">
      <c r="A46" s="223" t="s">
        <v>364</v>
      </c>
      <c r="B46" s="489">
        <v>0</v>
      </c>
      <c r="C46" s="703">
        <v>0.01</v>
      </c>
      <c r="D46" s="489">
        <v>0</v>
      </c>
      <c r="E46" s="703">
        <v>0.01</v>
      </c>
      <c r="F46" s="697">
        <v>0</v>
      </c>
      <c r="G46" s="703">
        <v>0.01</v>
      </c>
      <c r="H46" s="697">
        <v>0</v>
      </c>
      <c r="I46" s="706">
        <v>0.01</v>
      </c>
      <c r="J46" s="697">
        <v>0</v>
      </c>
      <c r="K46" s="706">
        <v>0.01</v>
      </c>
    </row>
    <row r="47" spans="1:12" ht="13.5" customHeight="1" x14ac:dyDescent="0.2">
      <c r="A47" s="223" t="s">
        <v>579</v>
      </c>
      <c r="B47" s="489">
        <v>0</v>
      </c>
      <c r="C47" s="703">
        <v>0</v>
      </c>
      <c r="D47" s="489">
        <v>0</v>
      </c>
      <c r="E47" s="703">
        <v>0</v>
      </c>
      <c r="F47" s="697">
        <v>0</v>
      </c>
      <c r="G47" s="703">
        <v>0</v>
      </c>
      <c r="H47" s="697">
        <v>0</v>
      </c>
      <c r="I47" s="706">
        <v>0.01</v>
      </c>
      <c r="J47" s="697">
        <v>0</v>
      </c>
      <c r="K47" s="706">
        <v>0.01</v>
      </c>
      <c r="L47" s="484"/>
    </row>
    <row r="48" spans="1:12" ht="13.5" customHeight="1" thickBot="1" x14ac:dyDescent="0.25">
      <c r="A48" s="222" t="s">
        <v>578</v>
      </c>
      <c r="B48" s="486">
        <v>0</v>
      </c>
      <c r="C48" s="704">
        <v>0.01</v>
      </c>
      <c r="D48" s="486">
        <v>0</v>
      </c>
      <c r="E48" s="704">
        <v>0.01</v>
      </c>
      <c r="F48" s="698">
        <v>0</v>
      </c>
      <c r="G48" s="704">
        <v>0.01</v>
      </c>
      <c r="H48" s="698">
        <v>0</v>
      </c>
      <c r="I48" s="707">
        <v>0</v>
      </c>
      <c r="J48" s="708">
        <v>0</v>
      </c>
      <c r="K48" s="707">
        <v>0</v>
      </c>
    </row>
    <row r="49" spans="1:20" ht="13.5" customHeight="1" x14ac:dyDescent="0.2">
      <c r="A49" s="221" t="s">
        <v>288</v>
      </c>
      <c r="B49" s="220">
        <v>0.4</v>
      </c>
      <c r="C49" s="705">
        <v>1</v>
      </c>
      <c r="D49" s="220">
        <v>0.4</v>
      </c>
      <c r="E49" s="705">
        <v>1</v>
      </c>
      <c r="F49" s="696">
        <v>0.4</v>
      </c>
      <c r="G49" s="705">
        <v>1</v>
      </c>
      <c r="H49" s="696">
        <v>0.5</v>
      </c>
      <c r="I49" s="705">
        <v>1</v>
      </c>
      <c r="J49" s="696">
        <v>0.5</v>
      </c>
      <c r="K49" s="705">
        <v>1</v>
      </c>
    </row>
    <row r="50" spans="1:20" ht="13.5" customHeight="1" x14ac:dyDescent="0.25">
      <c r="A50" s="214"/>
      <c r="B50" s="214"/>
      <c r="C50" s="226"/>
      <c r="D50" s="214"/>
      <c r="E50" s="226"/>
      <c r="F50" s="214"/>
      <c r="G50" s="226"/>
      <c r="H50" s="214"/>
      <c r="I50" s="226"/>
      <c r="J50" s="226"/>
      <c r="K50" s="226"/>
    </row>
    <row r="51" spans="1:20" s="225" customFormat="1" ht="13.5" customHeight="1" x14ac:dyDescent="0.2">
      <c r="A51" s="723" t="s">
        <v>583</v>
      </c>
      <c r="B51" s="215"/>
      <c r="C51" s="215"/>
      <c r="D51" s="215"/>
      <c r="E51" s="215"/>
      <c r="F51" s="215"/>
      <c r="G51" s="215"/>
      <c r="H51" s="215"/>
      <c r="I51" s="215"/>
      <c r="J51" s="215"/>
      <c r="K51" s="215"/>
    </row>
    <row r="52" spans="1:20" ht="13.5" customHeight="1" thickBot="1" x14ac:dyDescent="0.25">
      <c r="A52" s="724" t="s">
        <v>367</v>
      </c>
      <c r="B52" s="211" t="s">
        <v>1255</v>
      </c>
      <c r="C52" s="211" t="s">
        <v>298</v>
      </c>
      <c r="D52" s="211" t="s">
        <v>1140</v>
      </c>
      <c r="E52" s="211" t="s">
        <v>298</v>
      </c>
      <c r="F52" s="211" t="s">
        <v>1018</v>
      </c>
      <c r="G52" s="211" t="s">
        <v>298</v>
      </c>
      <c r="H52" s="211" t="s">
        <v>795</v>
      </c>
      <c r="I52" s="211" t="s">
        <v>298</v>
      </c>
      <c r="J52" s="211" t="s">
        <v>764</v>
      </c>
      <c r="K52" s="211" t="s">
        <v>298</v>
      </c>
    </row>
    <row r="53" spans="1:20" ht="13.5" customHeight="1" x14ac:dyDescent="0.2">
      <c r="A53" s="491"/>
      <c r="B53" s="490"/>
      <c r="C53" s="490"/>
      <c r="D53" s="490"/>
      <c r="E53" s="490"/>
      <c r="F53" s="490"/>
      <c r="G53" s="490"/>
      <c r="H53" s="490"/>
      <c r="I53" s="490"/>
      <c r="J53" s="490"/>
      <c r="K53" s="490"/>
    </row>
    <row r="54" spans="1:20" ht="13.5" customHeight="1" x14ac:dyDescent="0.2">
      <c r="A54" s="223" t="s">
        <v>582</v>
      </c>
      <c r="B54" s="697">
        <v>18.600000000000001</v>
      </c>
      <c r="C54" s="706">
        <v>0.35</v>
      </c>
      <c r="D54" s="697">
        <v>18.5</v>
      </c>
      <c r="E54" s="706">
        <v>0.34</v>
      </c>
      <c r="F54" s="697">
        <v>18.3</v>
      </c>
      <c r="G54" s="706">
        <v>0.34</v>
      </c>
      <c r="H54" s="697">
        <v>17.899999999999999</v>
      </c>
      <c r="I54" s="706">
        <v>0.33</v>
      </c>
      <c r="J54" s="697">
        <v>17.8</v>
      </c>
      <c r="K54" s="706">
        <v>0.33</v>
      </c>
    </row>
    <row r="55" spans="1:20" ht="13.5" customHeight="1" x14ac:dyDescent="0.2">
      <c r="A55" s="223" t="s">
        <v>581</v>
      </c>
      <c r="B55" s="697">
        <v>17.2</v>
      </c>
      <c r="C55" s="706">
        <v>0.32</v>
      </c>
      <c r="D55" s="697">
        <v>17.2</v>
      </c>
      <c r="E55" s="706">
        <v>0.32</v>
      </c>
      <c r="F55" s="697">
        <v>17.100000000000001</v>
      </c>
      <c r="G55" s="706">
        <v>0.32</v>
      </c>
      <c r="H55" s="697">
        <v>16.899999999999999</v>
      </c>
      <c r="I55" s="706">
        <v>0.32</v>
      </c>
      <c r="J55" s="697">
        <v>16.899999999999999</v>
      </c>
      <c r="K55" s="706">
        <v>0.32</v>
      </c>
    </row>
    <row r="56" spans="1:20" ht="13.5" customHeight="1" x14ac:dyDescent="0.2">
      <c r="A56" s="223" t="s">
        <v>580</v>
      </c>
      <c r="B56" s="697">
        <v>12.3</v>
      </c>
      <c r="C56" s="706">
        <v>0.23</v>
      </c>
      <c r="D56" s="697">
        <v>12.4</v>
      </c>
      <c r="E56" s="706">
        <v>0.23</v>
      </c>
      <c r="F56" s="697">
        <v>12.3</v>
      </c>
      <c r="G56" s="706">
        <v>0.23</v>
      </c>
      <c r="H56" s="697">
        <v>12.3</v>
      </c>
      <c r="I56" s="706">
        <v>0.23</v>
      </c>
      <c r="J56" s="697">
        <v>12.2</v>
      </c>
      <c r="K56" s="706">
        <v>0.23</v>
      </c>
    </row>
    <row r="57" spans="1:20" ht="13.5" customHeight="1" x14ac:dyDescent="0.2">
      <c r="A57" s="223" t="s">
        <v>366</v>
      </c>
      <c r="B57" s="697">
        <v>3.3</v>
      </c>
      <c r="C57" s="706">
        <v>0.06</v>
      </c>
      <c r="D57" s="697">
        <v>3.3</v>
      </c>
      <c r="E57" s="706">
        <v>0.06</v>
      </c>
      <c r="F57" s="697">
        <v>3.3</v>
      </c>
      <c r="G57" s="706">
        <v>0.06</v>
      </c>
      <c r="H57" s="697">
        <v>3.4</v>
      </c>
      <c r="I57" s="706">
        <v>0.06</v>
      </c>
      <c r="J57" s="697">
        <v>3.4</v>
      </c>
      <c r="K57" s="706">
        <v>0.06</v>
      </c>
    </row>
    <row r="58" spans="1:20" ht="13.5" customHeight="1" x14ac:dyDescent="0.2">
      <c r="A58" s="223" t="s">
        <v>365</v>
      </c>
      <c r="B58" s="697">
        <v>1.6</v>
      </c>
      <c r="C58" s="706">
        <v>0.03</v>
      </c>
      <c r="D58" s="697">
        <v>1.7</v>
      </c>
      <c r="E58" s="706">
        <v>0.03</v>
      </c>
      <c r="F58" s="697">
        <v>1.8</v>
      </c>
      <c r="G58" s="706">
        <v>0.03</v>
      </c>
      <c r="H58" s="697">
        <v>1.9</v>
      </c>
      <c r="I58" s="706">
        <v>0.04</v>
      </c>
      <c r="J58" s="697">
        <v>1.9</v>
      </c>
      <c r="K58" s="706">
        <v>0.04</v>
      </c>
    </row>
    <row r="59" spans="1:20" ht="13.5" customHeight="1" x14ac:dyDescent="0.2">
      <c r="A59" s="223" t="s">
        <v>364</v>
      </c>
      <c r="B59" s="697">
        <v>0.4</v>
      </c>
      <c r="C59" s="706">
        <v>6.0000000000000001E-3</v>
      </c>
      <c r="D59" s="697">
        <v>0.4</v>
      </c>
      <c r="E59" s="706">
        <v>6.0000000000000001E-3</v>
      </c>
      <c r="F59" s="697">
        <v>0.4</v>
      </c>
      <c r="G59" s="706">
        <v>6.0000000000000001E-3</v>
      </c>
      <c r="H59" s="697">
        <v>0.6</v>
      </c>
      <c r="I59" s="706">
        <v>0.01</v>
      </c>
      <c r="J59" s="697">
        <v>0.6</v>
      </c>
      <c r="K59" s="706">
        <v>0.01</v>
      </c>
    </row>
    <row r="60" spans="1:20" ht="13.5" customHeight="1" x14ac:dyDescent="0.2">
      <c r="A60" s="223" t="s">
        <v>579</v>
      </c>
      <c r="B60" s="697">
        <v>0.1</v>
      </c>
      <c r="C60" s="706">
        <v>2E-3</v>
      </c>
      <c r="D60" s="697">
        <v>0.1</v>
      </c>
      <c r="E60" s="706">
        <v>2E-3</v>
      </c>
      <c r="F60" s="697">
        <v>0.1</v>
      </c>
      <c r="G60" s="706">
        <v>2E-3</v>
      </c>
      <c r="H60" s="697">
        <v>0.2</v>
      </c>
      <c r="I60" s="706">
        <v>0</v>
      </c>
      <c r="J60" s="697">
        <v>0.2</v>
      </c>
      <c r="K60" s="706">
        <v>0</v>
      </c>
    </row>
    <row r="61" spans="1:20" ht="13.5" customHeight="1" thickBot="1" x14ac:dyDescent="0.25">
      <c r="A61" s="222" t="s">
        <v>578</v>
      </c>
      <c r="B61" s="698">
        <v>0.1</v>
      </c>
      <c r="C61" s="707">
        <v>0</v>
      </c>
      <c r="D61" s="698">
        <v>0.2</v>
      </c>
      <c r="E61" s="707">
        <v>0.01</v>
      </c>
      <c r="F61" s="698">
        <v>0.2</v>
      </c>
      <c r="G61" s="707">
        <v>0.01</v>
      </c>
      <c r="H61" s="708">
        <v>0.2</v>
      </c>
      <c r="I61" s="707">
        <v>0.01</v>
      </c>
      <c r="J61" s="708">
        <v>0.2</v>
      </c>
      <c r="K61" s="707">
        <v>0.01</v>
      </c>
    </row>
    <row r="62" spans="1:20" ht="13.5" customHeight="1" x14ac:dyDescent="0.2">
      <c r="A62" s="221" t="s">
        <v>288</v>
      </c>
      <c r="B62" s="696">
        <v>53.6</v>
      </c>
      <c r="C62" s="705">
        <v>1</v>
      </c>
      <c r="D62" s="696">
        <v>53.8</v>
      </c>
      <c r="E62" s="705">
        <v>1</v>
      </c>
      <c r="F62" s="696">
        <v>53.5</v>
      </c>
      <c r="G62" s="705">
        <v>1</v>
      </c>
      <c r="H62" s="696">
        <v>53.4</v>
      </c>
      <c r="I62" s="705">
        <v>1</v>
      </c>
      <c r="J62" s="696">
        <v>53.2</v>
      </c>
      <c r="K62" s="705">
        <v>1</v>
      </c>
      <c r="T62" s="484"/>
    </row>
    <row r="63" spans="1:20" ht="13.5" customHeight="1" x14ac:dyDescent="0.3">
      <c r="J63" s="215"/>
    </row>
    <row r="64" spans="1:20" ht="13.5" customHeight="1" x14ac:dyDescent="0.3">
      <c r="A64" s="484" t="s">
        <v>577</v>
      </c>
      <c r="J64" s="485"/>
    </row>
    <row r="65" spans="1:11" ht="13.5" customHeight="1" x14ac:dyDescent="0.3">
      <c r="A65" s="484" t="s">
        <v>363</v>
      </c>
      <c r="B65" s="484"/>
      <c r="C65" s="217"/>
      <c r="D65" s="484"/>
      <c r="E65" s="217"/>
      <c r="F65" s="484"/>
      <c r="G65" s="217"/>
      <c r="H65" s="484"/>
      <c r="I65" s="484"/>
      <c r="J65" s="485"/>
    </row>
    <row r="66" spans="1:11" ht="13.5" customHeight="1" x14ac:dyDescent="0.2">
      <c r="A66" s="484" t="s">
        <v>362</v>
      </c>
      <c r="B66" s="216"/>
      <c r="C66" s="215"/>
      <c r="D66" s="216"/>
      <c r="E66" s="215"/>
      <c r="F66" s="216"/>
      <c r="G66" s="215"/>
      <c r="H66" s="215"/>
      <c r="I66" s="215"/>
      <c r="J66" s="484"/>
      <c r="K66" s="484"/>
    </row>
    <row r="67" spans="1:11" ht="13.5" customHeight="1" x14ac:dyDescent="0.3">
      <c r="A67" s="484" t="s">
        <v>576</v>
      </c>
      <c r="B67" s="485"/>
      <c r="C67" s="213"/>
      <c r="D67" s="485"/>
      <c r="E67" s="213"/>
      <c r="F67" s="485"/>
      <c r="G67" s="213"/>
      <c r="H67" s="485"/>
      <c r="I67" s="485"/>
      <c r="J67" s="484"/>
      <c r="K67" s="484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</headerFooter>
  <colBreaks count="1" manualBreakCount="1">
    <brk id="11" max="68" man="1"/>
  </colBreaks>
  <ignoredErrors>
    <ignoredError sqref="D22:K24 B22:B23" numberStoredAsText="1"/>
  </ignoredError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FD50F-CCC6-47C9-B854-132ADF7F50FD}">
  <sheetPr codeName="Sheet41">
    <tabColor rgb="FF190EFA"/>
  </sheetPr>
  <dimension ref="A1:J72"/>
  <sheetViews>
    <sheetView zoomScaleNormal="100" zoomScaleSheetLayoutView="100" zoomScalePageLayoutView="55" workbookViewId="0">
      <selection activeCell="B9" sqref="B9"/>
    </sheetView>
  </sheetViews>
  <sheetFormatPr defaultColWidth="9.109375" defaultRowHeight="7.8" x14ac:dyDescent="0.15"/>
  <cols>
    <col min="1" max="1" width="54.5546875" style="121" customWidth="1"/>
    <col min="2" max="10" width="8.109375" style="121" customWidth="1"/>
    <col min="11" max="16384" width="9.109375" style="121"/>
  </cols>
  <sheetData>
    <row r="1" spans="1:10" ht="15.75" customHeight="1" x14ac:dyDescent="0.15">
      <c r="A1" s="1265" t="s">
        <v>1173</v>
      </c>
      <c r="B1" s="136"/>
      <c r="C1" s="135"/>
      <c r="D1" s="135"/>
      <c r="E1" s="135"/>
      <c r="F1" s="135"/>
      <c r="G1" s="135"/>
      <c r="H1" s="135"/>
      <c r="I1" s="134"/>
      <c r="J1" s="134"/>
    </row>
    <row r="2" spans="1:10" ht="15.75" customHeight="1" thickBot="1" x14ac:dyDescent="0.2">
      <c r="A2" s="134"/>
      <c r="B2" s="136"/>
      <c r="C2" s="135"/>
      <c r="D2" s="135"/>
      <c r="E2" s="135"/>
      <c r="F2" s="135"/>
      <c r="G2" s="135"/>
      <c r="H2" s="135"/>
      <c r="I2" s="134"/>
      <c r="J2" s="134"/>
    </row>
    <row r="3" spans="1:10" ht="14.25" customHeight="1" thickBot="1" x14ac:dyDescent="0.2">
      <c r="A3" s="415" t="s">
        <v>137</v>
      </c>
      <c r="B3" s="133" t="s">
        <v>1281</v>
      </c>
      <c r="C3" s="133" t="s">
        <v>1152</v>
      </c>
      <c r="D3" s="133" t="s">
        <v>1053</v>
      </c>
      <c r="E3" s="133" t="s">
        <v>1052</v>
      </c>
      <c r="F3" s="132" t="s">
        <v>1055</v>
      </c>
      <c r="G3" s="132" t="s">
        <v>1051</v>
      </c>
      <c r="H3" s="132" t="s">
        <v>1050</v>
      </c>
      <c r="I3" s="132" t="s">
        <v>1049</v>
      </c>
      <c r="J3" s="131" t="s">
        <v>1048</v>
      </c>
    </row>
    <row r="4" spans="1:10" s="403" customFormat="1" ht="14.25" customHeight="1" x14ac:dyDescent="0.2">
      <c r="A4" s="908" t="s">
        <v>761</v>
      </c>
      <c r="B4" s="924">
        <v>31476</v>
      </c>
      <c r="C4" s="924">
        <v>31528</v>
      </c>
      <c r="D4" s="923">
        <v>30537</v>
      </c>
      <c r="E4" s="923">
        <v>31054</v>
      </c>
      <c r="F4" s="923">
        <v>30495</v>
      </c>
      <c r="G4" s="923">
        <v>32901</v>
      </c>
      <c r="H4" s="923">
        <v>32628</v>
      </c>
      <c r="I4" s="923">
        <v>31945</v>
      </c>
      <c r="J4" s="923">
        <v>31056</v>
      </c>
    </row>
    <row r="5" spans="1:10" s="403" customFormat="1" ht="14.25" customHeight="1" x14ac:dyDescent="0.2">
      <c r="A5" s="908" t="s">
        <v>760</v>
      </c>
      <c r="B5" s="924">
        <v>-340</v>
      </c>
      <c r="C5" s="924">
        <v>-725</v>
      </c>
      <c r="D5" s="923">
        <v>-628</v>
      </c>
      <c r="E5" s="923">
        <v>-588</v>
      </c>
      <c r="F5" s="923">
        <v>-581</v>
      </c>
      <c r="G5" s="923">
        <v>-871</v>
      </c>
      <c r="H5" s="923">
        <v>-792</v>
      </c>
      <c r="I5" s="923">
        <v>-904</v>
      </c>
      <c r="J5" s="923">
        <v>-841</v>
      </c>
    </row>
    <row r="6" spans="1:10" s="403" customFormat="1" ht="14.25" customHeight="1" x14ac:dyDescent="0.2">
      <c r="A6" s="908" t="s">
        <v>759</v>
      </c>
      <c r="B6" s="924">
        <v>-750</v>
      </c>
      <c r="C6" s="924">
        <v>-748</v>
      </c>
      <c r="D6" s="923">
        <v>-750</v>
      </c>
      <c r="E6" s="923">
        <v>-750</v>
      </c>
      <c r="F6" s="923">
        <v>-750</v>
      </c>
      <c r="G6" s="923">
        <v>-749</v>
      </c>
      <c r="H6" s="923">
        <v>-750</v>
      </c>
      <c r="I6" s="923">
        <v>-750</v>
      </c>
      <c r="J6" s="923">
        <v>-759</v>
      </c>
    </row>
    <row r="7" spans="1:10" s="403" customFormat="1" ht="14.25" customHeight="1" x14ac:dyDescent="0.2">
      <c r="A7" s="908" t="s">
        <v>758</v>
      </c>
      <c r="B7" s="924">
        <v>30386</v>
      </c>
      <c r="C7" s="924">
        <v>30055</v>
      </c>
      <c r="D7" s="923">
        <v>29159</v>
      </c>
      <c r="E7" s="923">
        <v>29715</v>
      </c>
      <c r="F7" s="923">
        <v>29163</v>
      </c>
      <c r="G7" s="923">
        <v>31281</v>
      </c>
      <c r="H7" s="923">
        <v>31086</v>
      </c>
      <c r="I7" s="923">
        <v>30291</v>
      </c>
      <c r="J7" s="923">
        <v>29456</v>
      </c>
    </row>
    <row r="8" spans="1:10" s="403" customFormat="1" ht="14.25" customHeight="1" x14ac:dyDescent="0.2">
      <c r="A8" s="908" t="s">
        <v>1172</v>
      </c>
      <c r="C8" s="924">
        <v>-1616</v>
      </c>
      <c r="D8" s="923"/>
      <c r="E8" s="923"/>
      <c r="F8" s="923"/>
      <c r="G8" s="923">
        <v>-2788</v>
      </c>
      <c r="H8" s="923">
        <v>-2091</v>
      </c>
      <c r="I8" s="923">
        <v>-1394</v>
      </c>
      <c r="J8" s="923">
        <v>-697</v>
      </c>
    </row>
    <row r="9" spans="1:10" s="403" customFormat="1" ht="14.25" customHeight="1" x14ac:dyDescent="0.2">
      <c r="A9" s="908" t="s">
        <v>1171</v>
      </c>
      <c r="B9" s="924">
        <v>-698</v>
      </c>
      <c r="C9" s="924"/>
      <c r="D9" s="923">
        <v>-988</v>
      </c>
      <c r="E9" s="923">
        <v>-1381</v>
      </c>
      <c r="F9" s="923">
        <v>-748</v>
      </c>
      <c r="G9" s="923"/>
      <c r="H9" s="923"/>
      <c r="I9" s="923"/>
      <c r="J9" s="923"/>
    </row>
    <row r="10" spans="1:10" s="403" customFormat="1" ht="14.25" customHeight="1" x14ac:dyDescent="0.3">
      <c r="A10" s="908" t="s">
        <v>757</v>
      </c>
      <c r="B10" s="911">
        <v>-1691</v>
      </c>
      <c r="C10" s="911">
        <v>-1837</v>
      </c>
      <c r="D10" s="922">
        <v>-1829</v>
      </c>
      <c r="E10" s="922">
        <v>-1848</v>
      </c>
      <c r="F10" s="922">
        <v>-1854</v>
      </c>
      <c r="G10" s="922">
        <v>-1684</v>
      </c>
      <c r="H10" s="922">
        <v>-1871</v>
      </c>
      <c r="I10" s="922">
        <v>-1871</v>
      </c>
      <c r="J10" s="922">
        <v>-1864</v>
      </c>
    </row>
    <row r="11" spans="1:10" s="403" customFormat="1" ht="14.25" customHeight="1" x14ac:dyDescent="0.3">
      <c r="A11" s="908" t="s">
        <v>756</v>
      </c>
      <c r="B11" s="414">
        <v>-1595</v>
      </c>
      <c r="C11" s="414">
        <v>-1614</v>
      </c>
      <c r="D11" s="413">
        <v>-1537</v>
      </c>
      <c r="E11" s="413">
        <v>-2322</v>
      </c>
      <c r="F11" s="413">
        <v>-2313</v>
      </c>
      <c r="G11" s="413">
        <v>-2201</v>
      </c>
      <c r="H11" s="413">
        <v>-2127</v>
      </c>
      <c r="I11" s="413">
        <v>-2044</v>
      </c>
      <c r="J11" s="413">
        <v>-1958</v>
      </c>
    </row>
    <row r="12" spans="1:10" s="403" customFormat="1" ht="14.25" customHeight="1" x14ac:dyDescent="0.3">
      <c r="A12" s="908" t="s">
        <v>755</v>
      </c>
      <c r="B12" s="911">
        <v>-96</v>
      </c>
      <c r="C12" s="911">
        <v>0</v>
      </c>
      <c r="D12" s="922">
        <v>0</v>
      </c>
      <c r="E12" s="922">
        <v>-90</v>
      </c>
      <c r="F12" s="922">
        <v>-96</v>
      </c>
      <c r="G12" s="922">
        <v>-76</v>
      </c>
      <c r="H12" s="922">
        <v>-12</v>
      </c>
      <c r="I12" s="922">
        <v>-3</v>
      </c>
      <c r="J12" s="922">
        <v>-85</v>
      </c>
    </row>
    <row r="13" spans="1:10" s="403" customFormat="1" ht="14.25" customHeight="1" x14ac:dyDescent="0.3">
      <c r="A13" s="908" t="s">
        <v>754</v>
      </c>
      <c r="B13" s="412">
        <v>-131</v>
      </c>
      <c r="C13" s="412">
        <v>-130</v>
      </c>
      <c r="D13" s="411">
        <v>-117</v>
      </c>
      <c r="E13" s="411">
        <v>-137</v>
      </c>
      <c r="F13" s="411">
        <v>-148</v>
      </c>
      <c r="G13" s="411">
        <v>-116</v>
      </c>
      <c r="H13" s="411">
        <v>-191</v>
      </c>
      <c r="I13" s="411">
        <v>-212</v>
      </c>
      <c r="J13" s="411">
        <v>-176</v>
      </c>
    </row>
    <row r="14" spans="1:10" s="403" customFormat="1" ht="14.25" customHeight="1" x14ac:dyDescent="0.3">
      <c r="A14" s="908" t="s">
        <v>747</v>
      </c>
      <c r="B14" s="911">
        <v>-2169</v>
      </c>
      <c r="C14" s="911">
        <v>-437</v>
      </c>
      <c r="D14" s="922">
        <v>-378</v>
      </c>
      <c r="E14" s="922">
        <v>-285</v>
      </c>
      <c r="F14" s="922">
        <v>-234</v>
      </c>
      <c r="G14" s="922">
        <v>-281</v>
      </c>
      <c r="H14" s="922">
        <v>-313</v>
      </c>
      <c r="I14" s="922">
        <v>-354</v>
      </c>
      <c r="J14" s="922">
        <v>-330</v>
      </c>
    </row>
    <row r="15" spans="1:10" s="403" customFormat="1" ht="10.199999999999999" x14ac:dyDescent="0.3">
      <c r="A15" s="910" t="s">
        <v>753</v>
      </c>
      <c r="B15" s="909">
        <v>24007</v>
      </c>
      <c r="C15" s="909">
        <v>24421</v>
      </c>
      <c r="D15" s="921">
        <v>24311</v>
      </c>
      <c r="E15" s="921">
        <v>23653</v>
      </c>
      <c r="F15" s="921">
        <v>23771</v>
      </c>
      <c r="G15" s="921">
        <v>24134</v>
      </c>
      <c r="H15" s="921">
        <v>24482</v>
      </c>
      <c r="I15" s="921">
        <v>24414</v>
      </c>
      <c r="J15" s="921">
        <v>24345</v>
      </c>
    </row>
    <row r="16" spans="1:10" s="403" customFormat="1" ht="14.25" customHeight="1" x14ac:dyDescent="0.3">
      <c r="A16" s="908" t="s">
        <v>752</v>
      </c>
      <c r="B16" s="917">
        <v>0.158</v>
      </c>
      <c r="C16" s="917">
        <v>0.16300000000000001</v>
      </c>
      <c r="D16" s="916">
        <v>0.155</v>
      </c>
      <c r="E16" s="916">
        <v>0.14799999999999999</v>
      </c>
      <c r="F16" s="916">
        <v>0.14599999999999999</v>
      </c>
      <c r="G16" s="916">
        <v>0.155</v>
      </c>
      <c r="H16" s="916">
        <v>0.20300000000000001</v>
      </c>
      <c r="I16" s="916">
        <v>0.19900000000000001</v>
      </c>
      <c r="J16" s="916">
        <v>0.19800000000000001</v>
      </c>
    </row>
    <row r="17" spans="1:10" s="403" customFormat="1" ht="14.25" customHeight="1" x14ac:dyDescent="0.3">
      <c r="A17" s="908"/>
      <c r="B17" s="920"/>
      <c r="C17" s="410"/>
      <c r="D17" s="409"/>
      <c r="E17" s="409"/>
      <c r="F17" s="409"/>
      <c r="G17" s="409"/>
      <c r="H17" s="409"/>
      <c r="I17" s="409"/>
      <c r="J17" s="409"/>
    </row>
    <row r="18" spans="1:10" s="403" customFormat="1" ht="14.25" customHeight="1" x14ac:dyDescent="0.3">
      <c r="A18" s="912" t="s">
        <v>751</v>
      </c>
      <c r="B18" s="911">
        <v>2810</v>
      </c>
      <c r="C18" s="911">
        <v>3098</v>
      </c>
      <c r="D18" s="919">
        <v>3155</v>
      </c>
      <c r="E18" s="911">
        <v>3948</v>
      </c>
      <c r="F18" s="911">
        <v>3991</v>
      </c>
      <c r="G18" s="911">
        <v>2849</v>
      </c>
      <c r="H18" s="911">
        <v>2836</v>
      </c>
      <c r="I18" s="911">
        <v>2819</v>
      </c>
      <c r="J18" s="911">
        <v>2953</v>
      </c>
    </row>
    <row r="19" spans="1:10" s="403" customFormat="1" ht="10.199999999999999" x14ac:dyDescent="0.3">
      <c r="A19" s="908" t="s">
        <v>750</v>
      </c>
      <c r="B19" s="918"/>
      <c r="C19" s="918"/>
      <c r="D19" s="914"/>
      <c r="E19" s="914"/>
      <c r="F19" s="914"/>
      <c r="G19" s="914"/>
      <c r="H19" s="914"/>
      <c r="I19" s="914"/>
      <c r="J19" s="914"/>
    </row>
    <row r="20" spans="1:10" s="403" customFormat="1" ht="14.25" customHeight="1" x14ac:dyDescent="0.3">
      <c r="A20" s="910" t="s">
        <v>382</v>
      </c>
      <c r="B20" s="909">
        <v>26817</v>
      </c>
      <c r="C20" s="909">
        <v>27518</v>
      </c>
      <c r="D20" s="909">
        <v>27466</v>
      </c>
      <c r="E20" s="909">
        <v>27602</v>
      </c>
      <c r="F20" s="909">
        <v>27762</v>
      </c>
      <c r="G20" s="909">
        <v>26984</v>
      </c>
      <c r="H20" s="909">
        <v>27318</v>
      </c>
      <c r="I20" s="909">
        <v>27233</v>
      </c>
      <c r="J20" s="909">
        <v>27298</v>
      </c>
    </row>
    <row r="21" spans="1:10" s="403" customFormat="1" ht="10.199999999999999" x14ac:dyDescent="0.3">
      <c r="A21" s="908" t="s">
        <v>749</v>
      </c>
      <c r="B21" s="917">
        <v>0.17599999999999999</v>
      </c>
      <c r="C21" s="917">
        <v>0.183</v>
      </c>
      <c r="D21" s="916">
        <v>0.17599999999999999</v>
      </c>
      <c r="E21" s="916">
        <v>0.17299999999999999</v>
      </c>
      <c r="F21" s="916">
        <v>0.17</v>
      </c>
      <c r="G21" s="916">
        <v>0.17299999999999999</v>
      </c>
      <c r="H21" s="916">
        <v>0.22600000000000001</v>
      </c>
      <c r="I21" s="916">
        <v>0.222</v>
      </c>
      <c r="J21" s="916">
        <v>0.223</v>
      </c>
    </row>
    <row r="22" spans="1:10" s="403" customFormat="1" ht="14.25" customHeight="1" x14ac:dyDescent="0.3">
      <c r="A22" s="908"/>
      <c r="B22" s="915"/>
      <c r="C22" s="915"/>
      <c r="D22" s="914"/>
      <c r="E22" s="914"/>
      <c r="F22" s="914"/>
      <c r="G22" s="914"/>
      <c r="H22" s="914"/>
      <c r="I22" s="914"/>
      <c r="J22" s="914"/>
    </row>
    <row r="23" spans="1:10" s="403" customFormat="1" ht="14.25" customHeight="1" x14ac:dyDescent="0.3">
      <c r="A23" s="908" t="s">
        <v>381</v>
      </c>
      <c r="B23" s="911">
        <v>4383</v>
      </c>
      <c r="C23" s="911">
        <v>4559</v>
      </c>
      <c r="D23" s="911">
        <v>4789</v>
      </c>
      <c r="E23" s="911">
        <v>4906</v>
      </c>
      <c r="F23" s="911">
        <v>4801</v>
      </c>
      <c r="G23" s="911">
        <v>4960</v>
      </c>
      <c r="H23" s="911">
        <v>5268</v>
      </c>
      <c r="I23" s="911">
        <v>4810</v>
      </c>
      <c r="J23" s="911">
        <v>4656</v>
      </c>
    </row>
    <row r="24" spans="1:10" s="403" customFormat="1" ht="14.25" customHeight="1" x14ac:dyDescent="0.3">
      <c r="A24" s="913" t="s">
        <v>748</v>
      </c>
      <c r="B24" s="911">
        <v>0</v>
      </c>
      <c r="C24" s="911">
        <v>0</v>
      </c>
      <c r="D24" s="911">
        <v>0</v>
      </c>
      <c r="E24" s="911">
        <v>0</v>
      </c>
      <c r="F24" s="911">
        <v>0</v>
      </c>
      <c r="G24" s="911"/>
      <c r="H24" s="911">
        <v>173</v>
      </c>
      <c r="I24" s="911">
        <v>172</v>
      </c>
      <c r="J24" s="911">
        <v>221</v>
      </c>
    </row>
    <row r="25" spans="1:10" s="403" customFormat="1" ht="10.199999999999999" x14ac:dyDescent="0.3">
      <c r="A25" s="908" t="s">
        <v>380</v>
      </c>
      <c r="B25" s="911">
        <v>-1000</v>
      </c>
      <c r="C25" s="911">
        <v>-1000</v>
      </c>
      <c r="D25" s="911">
        <v>-1000</v>
      </c>
      <c r="E25" s="911">
        <v>-1000</v>
      </c>
      <c r="F25" s="911">
        <v>-1000</v>
      </c>
      <c r="G25" s="911">
        <v>-1000</v>
      </c>
      <c r="H25" s="911">
        <v>-1000</v>
      </c>
      <c r="I25" s="911">
        <v>-1000</v>
      </c>
      <c r="J25" s="911">
        <v>-1205</v>
      </c>
    </row>
    <row r="26" spans="1:10" s="403" customFormat="1" ht="14.25" customHeight="1" x14ac:dyDescent="0.3">
      <c r="A26" s="912" t="s">
        <v>747</v>
      </c>
      <c r="B26" s="911">
        <v>232</v>
      </c>
      <c r="C26" s="911">
        <v>159</v>
      </c>
      <c r="D26" s="911">
        <v>154</v>
      </c>
      <c r="E26" s="911">
        <v>117</v>
      </c>
      <c r="F26" s="911">
        <v>135</v>
      </c>
      <c r="G26" s="911">
        <v>84</v>
      </c>
      <c r="H26" s="911">
        <v>145</v>
      </c>
      <c r="I26" s="911">
        <v>90</v>
      </c>
      <c r="J26" s="911">
        <v>156</v>
      </c>
    </row>
    <row r="27" spans="1:10" s="403" customFormat="1" ht="14.25" customHeight="1" x14ac:dyDescent="0.3">
      <c r="A27" s="910" t="s">
        <v>746</v>
      </c>
      <c r="B27" s="909">
        <v>30431</v>
      </c>
      <c r="C27" s="909">
        <v>31236</v>
      </c>
      <c r="D27" s="909">
        <v>31409</v>
      </c>
      <c r="E27" s="909">
        <v>31625</v>
      </c>
      <c r="F27" s="909">
        <v>31698</v>
      </c>
      <c r="G27" s="909">
        <v>31028</v>
      </c>
      <c r="H27" s="909">
        <v>31731</v>
      </c>
      <c r="I27" s="909">
        <v>31133</v>
      </c>
      <c r="J27" s="909">
        <v>30906</v>
      </c>
    </row>
    <row r="28" spans="1:10" s="403" customFormat="1" ht="14.25" customHeight="1" x14ac:dyDescent="0.3">
      <c r="A28" s="908" t="s">
        <v>745</v>
      </c>
      <c r="B28" s="408">
        <v>0.2</v>
      </c>
      <c r="C28" s="408">
        <v>0.20799999999999999</v>
      </c>
      <c r="D28" s="407">
        <v>0.20100000000000001</v>
      </c>
      <c r="E28" s="407">
        <v>0.19800000000000001</v>
      </c>
      <c r="F28" s="407">
        <v>0.19400000000000001</v>
      </c>
      <c r="G28" s="407">
        <v>0.19900000000000001</v>
      </c>
      <c r="H28" s="407">
        <v>0.26300000000000001</v>
      </c>
      <c r="I28" s="407">
        <v>0.254</v>
      </c>
      <c r="J28" s="407">
        <v>0.252</v>
      </c>
    </row>
    <row r="29" spans="1:10" s="403" customFormat="1" ht="14.25" customHeight="1" x14ac:dyDescent="0.3">
      <c r="A29" s="908"/>
      <c r="B29" s="406"/>
      <c r="C29" s="406"/>
      <c r="D29" s="405"/>
      <c r="E29" s="405"/>
      <c r="F29" s="405"/>
      <c r="G29" s="405"/>
      <c r="H29" s="405"/>
      <c r="I29" s="405"/>
      <c r="J29" s="405"/>
    </row>
    <row r="30" spans="1:10" s="403" customFormat="1" ht="14.25" customHeight="1" x14ac:dyDescent="0.3">
      <c r="A30" s="130" t="s">
        <v>1282</v>
      </c>
      <c r="B30" s="404">
        <v>152108</v>
      </c>
      <c r="C30" s="404">
        <v>150215</v>
      </c>
      <c r="D30" s="404">
        <v>156349</v>
      </c>
      <c r="E30" s="404">
        <v>159729</v>
      </c>
      <c r="F30" s="404">
        <v>163007</v>
      </c>
      <c r="G30" s="404">
        <v>155886</v>
      </c>
      <c r="H30" s="404">
        <v>120827</v>
      </c>
      <c r="I30" s="404">
        <v>122568</v>
      </c>
      <c r="J30" s="404">
        <v>122679</v>
      </c>
    </row>
    <row r="31" spans="1:10" s="403" customFormat="1" ht="14.25" customHeight="1" x14ac:dyDescent="0.2">
      <c r="A31" s="129" t="s">
        <v>1395</v>
      </c>
      <c r="B31" s="662"/>
      <c r="C31" s="555"/>
      <c r="D31" s="554"/>
      <c r="E31" s="554"/>
      <c r="F31" s="554"/>
      <c r="G31" s="554"/>
      <c r="H31" s="554"/>
      <c r="I31" s="554"/>
      <c r="J31" s="554"/>
    </row>
    <row r="32" spans="1:10" s="403" customFormat="1" ht="15.75" customHeight="1" x14ac:dyDescent="0.2">
      <c r="A32" s="128" t="s">
        <v>1060</v>
      </c>
      <c r="B32" s="667">
        <v>1.5169999999999999</v>
      </c>
      <c r="C32" s="531">
        <v>1.048</v>
      </c>
      <c r="D32" s="539">
        <v>1.2470000000000001</v>
      </c>
      <c r="E32" s="539">
        <v>1.228</v>
      </c>
      <c r="F32" s="539">
        <v>1.6859999999999999</v>
      </c>
      <c r="G32" s="531">
        <v>0.90500000000000003</v>
      </c>
      <c r="H32" s="553">
        <v>0.80800000000000005</v>
      </c>
      <c r="I32" s="531">
        <v>0.73199999999999998</v>
      </c>
      <c r="J32" s="539">
        <v>0.84899999999999998</v>
      </c>
    </row>
    <row r="33" spans="1:10" s="403" customFormat="1" ht="15.75" customHeight="1" x14ac:dyDescent="0.2">
      <c r="A33" s="128" t="s">
        <v>1232</v>
      </c>
      <c r="B33" s="667">
        <v>1</v>
      </c>
      <c r="C33" s="531">
        <v>0.97399999999999998</v>
      </c>
      <c r="D33" s="539">
        <v>1</v>
      </c>
      <c r="E33" s="539">
        <v>1</v>
      </c>
      <c r="F33" s="539">
        <v>1</v>
      </c>
      <c r="G33" s="531">
        <v>1.002</v>
      </c>
      <c r="H33" s="553">
        <v>0.86699999999999999</v>
      </c>
      <c r="I33" s="531">
        <v>0.87</v>
      </c>
      <c r="J33" s="539">
        <v>0.94399999999999995</v>
      </c>
    </row>
    <row r="34" spans="1:10" s="403" customFormat="1" ht="15.75" customHeight="1" x14ac:dyDescent="0.2">
      <c r="A34" s="89" t="s">
        <v>571</v>
      </c>
      <c r="B34" s="399"/>
      <c r="C34" s="531"/>
      <c r="D34" s="398"/>
      <c r="E34" s="398"/>
      <c r="F34" s="398"/>
      <c r="G34" s="531"/>
      <c r="H34" s="398"/>
      <c r="I34" s="398"/>
      <c r="J34" s="398"/>
    </row>
    <row r="35" spans="1:10" s="403" customFormat="1" ht="15.75" customHeight="1" x14ac:dyDescent="0.2">
      <c r="A35" s="89" t="s">
        <v>871</v>
      </c>
      <c r="B35" s="399"/>
      <c r="C35" s="531"/>
      <c r="D35" s="398"/>
      <c r="E35" s="398"/>
      <c r="F35" s="398"/>
      <c r="G35" s="531"/>
      <c r="H35" s="398"/>
      <c r="I35" s="398"/>
      <c r="J35" s="398"/>
    </row>
    <row r="36" spans="1:10" s="403" customFormat="1" ht="15.75" customHeight="1" x14ac:dyDescent="0.2">
      <c r="A36" s="128"/>
      <c r="B36" s="399"/>
      <c r="C36" s="531"/>
      <c r="D36" s="398"/>
      <c r="E36" s="398"/>
      <c r="F36" s="398"/>
      <c r="G36" s="531"/>
      <c r="H36" s="398"/>
      <c r="I36" s="398"/>
      <c r="J36" s="398"/>
    </row>
    <row r="37" spans="1:10" ht="14.25" customHeight="1" x14ac:dyDescent="0.15">
      <c r="A37" s="1266" t="s">
        <v>1170</v>
      </c>
      <c r="B37" s="136"/>
      <c r="C37" s="907"/>
      <c r="D37" s="907"/>
      <c r="E37" s="906"/>
      <c r="F37" s="906"/>
      <c r="G37" s="898"/>
      <c r="H37" s="898"/>
      <c r="I37" s="898"/>
      <c r="J37" s="898"/>
    </row>
    <row r="38" spans="1:10" ht="14.25" customHeight="1" thickBot="1" x14ac:dyDescent="0.25">
      <c r="A38" s="905"/>
      <c r="B38" s="904"/>
      <c r="C38" s="903"/>
      <c r="D38" s="903"/>
      <c r="E38" s="902"/>
      <c r="F38" s="902"/>
      <c r="G38" s="898"/>
      <c r="H38" s="898"/>
      <c r="I38" s="898"/>
      <c r="J38" s="898"/>
    </row>
    <row r="39" spans="1:10" ht="14.25" customHeight="1" thickBot="1" x14ac:dyDescent="0.2">
      <c r="A39" s="127" t="s">
        <v>296</v>
      </c>
      <c r="B39" s="133" t="s">
        <v>1255</v>
      </c>
      <c r="C39" s="125" t="s">
        <v>1140</v>
      </c>
      <c r="D39" s="125" t="s">
        <v>1018</v>
      </c>
      <c r="E39" s="125" t="s">
        <v>795</v>
      </c>
      <c r="F39" s="124" t="s">
        <v>764</v>
      </c>
      <c r="G39" s="124" t="s">
        <v>700</v>
      </c>
      <c r="H39" s="124" t="s">
        <v>672</v>
      </c>
      <c r="I39" s="124" t="s">
        <v>648</v>
      </c>
      <c r="J39" s="124" t="s">
        <v>595</v>
      </c>
    </row>
    <row r="40" spans="1:10" ht="14.25" customHeight="1" x14ac:dyDescent="0.2">
      <c r="A40" s="187" t="s">
        <v>744</v>
      </c>
      <c r="B40" s="901">
        <v>16</v>
      </c>
      <c r="C40" s="900">
        <v>16.3</v>
      </c>
      <c r="D40" s="900">
        <v>15.4</v>
      </c>
      <c r="E40" s="900">
        <v>14.8</v>
      </c>
      <c r="F40" s="900">
        <v>14.6</v>
      </c>
      <c r="G40" s="900">
        <v>15.5</v>
      </c>
      <c r="H40" s="900">
        <v>20.3</v>
      </c>
      <c r="I40" s="900">
        <v>19.899999999999999</v>
      </c>
      <c r="J40" s="402">
        <v>19.8</v>
      </c>
    </row>
    <row r="41" spans="1:10" ht="14.25" customHeight="1" x14ac:dyDescent="0.2">
      <c r="A41" s="187" t="s">
        <v>743</v>
      </c>
      <c r="B41" s="901">
        <v>17.8</v>
      </c>
      <c r="C41" s="900">
        <v>18.3</v>
      </c>
      <c r="D41" s="900">
        <v>17.399999999999999</v>
      </c>
      <c r="E41" s="900">
        <v>17.3</v>
      </c>
      <c r="F41" s="900">
        <v>17.100000000000001</v>
      </c>
      <c r="G41" s="900">
        <v>17.3</v>
      </c>
      <c r="H41" s="900">
        <v>22.6</v>
      </c>
      <c r="I41" s="900">
        <v>22.2</v>
      </c>
      <c r="J41" s="402">
        <v>22.3</v>
      </c>
    </row>
    <row r="42" spans="1:10" ht="14.25" customHeight="1" x14ac:dyDescent="0.2">
      <c r="A42" s="187" t="s">
        <v>742</v>
      </c>
      <c r="B42" s="901">
        <v>20.2</v>
      </c>
      <c r="C42" s="900">
        <v>20.8</v>
      </c>
      <c r="D42" s="900">
        <v>20</v>
      </c>
      <c r="E42" s="900">
        <v>19.8</v>
      </c>
      <c r="F42" s="900">
        <v>19.5</v>
      </c>
      <c r="G42" s="900">
        <v>19.899999999999999</v>
      </c>
      <c r="H42" s="900">
        <v>26.3</v>
      </c>
      <c r="I42" s="900">
        <v>25.4</v>
      </c>
      <c r="J42" s="402">
        <v>25.2</v>
      </c>
    </row>
    <row r="43" spans="1:10" ht="14.25" customHeight="1" x14ac:dyDescent="0.2">
      <c r="A43" s="187" t="s">
        <v>741</v>
      </c>
      <c r="B43" s="901">
        <v>15.8</v>
      </c>
      <c r="C43" s="900">
        <v>16.2</v>
      </c>
      <c r="D43" s="900">
        <v>15.5</v>
      </c>
      <c r="E43" s="900">
        <v>14.8</v>
      </c>
      <c r="F43" s="900">
        <v>14.6</v>
      </c>
      <c r="G43" s="900">
        <v>15.5</v>
      </c>
      <c r="H43" s="900">
        <v>20</v>
      </c>
      <c r="I43" s="900">
        <v>19.8</v>
      </c>
      <c r="J43" s="402">
        <v>19.8</v>
      </c>
    </row>
    <row r="44" spans="1:10" ht="14.25" customHeight="1" x14ac:dyDescent="0.2">
      <c r="A44" s="187" t="s">
        <v>740</v>
      </c>
      <c r="B44" s="901">
        <v>17.600000000000001</v>
      </c>
      <c r="C44" s="900">
        <v>18.3</v>
      </c>
      <c r="D44" s="900">
        <v>17.600000000000001</v>
      </c>
      <c r="E44" s="900">
        <v>17.3</v>
      </c>
      <c r="F44" s="900">
        <v>17</v>
      </c>
      <c r="G44" s="900">
        <v>17.3</v>
      </c>
      <c r="H44" s="900">
        <v>22.3</v>
      </c>
      <c r="I44" s="900">
        <v>22.1</v>
      </c>
      <c r="J44" s="402">
        <v>22.2</v>
      </c>
    </row>
    <row r="45" spans="1:10" ht="14.25" customHeight="1" x14ac:dyDescent="0.2">
      <c r="A45" s="187" t="s">
        <v>739</v>
      </c>
      <c r="B45" s="901">
        <v>20</v>
      </c>
      <c r="C45" s="900">
        <v>20.7</v>
      </c>
      <c r="D45" s="900">
        <v>20.100000000000001</v>
      </c>
      <c r="E45" s="900">
        <v>19.8</v>
      </c>
      <c r="F45" s="900">
        <v>19.399999999999999</v>
      </c>
      <c r="G45" s="900">
        <v>19.899999999999999</v>
      </c>
      <c r="H45" s="900">
        <v>26</v>
      </c>
      <c r="I45" s="900">
        <v>25.2</v>
      </c>
      <c r="J45" s="402">
        <v>25.2</v>
      </c>
    </row>
    <row r="46" spans="1:10" ht="14.25" customHeight="1" thickBot="1" x14ac:dyDescent="0.25">
      <c r="A46" s="187"/>
      <c r="B46" s="901"/>
      <c r="C46" s="900"/>
      <c r="D46" s="900"/>
      <c r="E46" s="900"/>
      <c r="F46" s="900"/>
      <c r="G46" s="900"/>
      <c r="H46" s="900"/>
      <c r="I46" s="900"/>
      <c r="J46" s="402"/>
    </row>
    <row r="47" spans="1:10" ht="14.25" customHeight="1" thickBot="1" x14ac:dyDescent="0.25">
      <c r="A47" s="126" t="s">
        <v>379</v>
      </c>
      <c r="B47" s="125" t="s">
        <v>1281</v>
      </c>
      <c r="C47" s="125" t="s">
        <v>1152</v>
      </c>
      <c r="D47" s="125" t="s">
        <v>1053</v>
      </c>
      <c r="E47" s="125" t="s">
        <v>1052</v>
      </c>
      <c r="F47" s="124" t="s">
        <v>1055</v>
      </c>
      <c r="G47" s="124" t="s">
        <v>1051</v>
      </c>
      <c r="H47" s="124" t="s">
        <v>1050</v>
      </c>
      <c r="I47" s="124" t="s">
        <v>1049</v>
      </c>
      <c r="J47" s="124" t="s">
        <v>1048</v>
      </c>
    </row>
    <row r="48" spans="1:10" ht="14.25" customHeight="1" x14ac:dyDescent="0.2">
      <c r="A48" s="187" t="s">
        <v>378</v>
      </c>
      <c r="B48" s="947">
        <v>26817</v>
      </c>
      <c r="C48" s="899">
        <v>27518</v>
      </c>
      <c r="D48" s="899">
        <v>27466</v>
      </c>
      <c r="E48" s="899">
        <v>27602</v>
      </c>
      <c r="F48" s="899">
        <v>27762</v>
      </c>
      <c r="G48" s="899">
        <v>26984</v>
      </c>
      <c r="H48" s="899">
        <v>27318</v>
      </c>
      <c r="I48" s="899">
        <v>27233</v>
      </c>
      <c r="J48" s="401">
        <v>27298</v>
      </c>
    </row>
    <row r="49" spans="1:10" ht="14.25" customHeight="1" x14ac:dyDescent="0.2">
      <c r="A49" s="187" t="s">
        <v>377</v>
      </c>
      <c r="B49" s="947">
        <v>553245</v>
      </c>
      <c r="C49" s="899">
        <v>522094</v>
      </c>
      <c r="D49" s="899">
        <v>544942</v>
      </c>
      <c r="E49" s="899">
        <v>552727</v>
      </c>
      <c r="F49" s="899">
        <v>567731</v>
      </c>
      <c r="G49" s="899">
        <v>528163</v>
      </c>
      <c r="H49" s="899">
        <v>554553</v>
      </c>
      <c r="I49" s="899">
        <v>548944</v>
      </c>
      <c r="J49" s="401">
        <v>538378</v>
      </c>
    </row>
    <row r="50" spans="1:10" ht="14.25" customHeight="1" x14ac:dyDescent="0.2">
      <c r="A50" s="123" t="s">
        <v>376</v>
      </c>
      <c r="B50" s="400">
        <v>4.8</v>
      </c>
      <c r="C50" s="400">
        <v>5.3</v>
      </c>
      <c r="D50" s="400">
        <v>5</v>
      </c>
      <c r="E50" s="400">
        <v>5</v>
      </c>
      <c r="F50" s="400">
        <v>4.9000000000000004</v>
      </c>
      <c r="G50" s="400">
        <v>5.0999999999999996</v>
      </c>
      <c r="H50" s="400">
        <v>4.9000000000000004</v>
      </c>
      <c r="I50" s="400">
        <v>5</v>
      </c>
      <c r="J50" s="417">
        <v>5.0999999999999996</v>
      </c>
    </row>
    <row r="51" spans="1:10" ht="14.25" customHeight="1" x14ac:dyDescent="0.2">
      <c r="A51" s="1264" t="s">
        <v>571</v>
      </c>
      <c r="B51" s="399"/>
      <c r="C51" s="398"/>
      <c r="D51" s="398"/>
      <c r="E51" s="398"/>
      <c r="F51" s="398"/>
      <c r="G51" s="898"/>
      <c r="H51" s="898"/>
      <c r="I51" s="898"/>
      <c r="J51" s="898"/>
    </row>
    <row r="52" spans="1:10" ht="14.25" customHeight="1" x14ac:dyDescent="0.2">
      <c r="A52" s="1264" t="s">
        <v>1392</v>
      </c>
      <c r="B52" s="399"/>
      <c r="C52" s="399"/>
      <c r="D52" s="399"/>
      <c r="E52" s="399"/>
      <c r="F52" s="399"/>
      <c r="G52" s="399"/>
      <c r="H52" s="399"/>
      <c r="I52" s="399"/>
      <c r="J52" s="399"/>
    </row>
    <row r="53" spans="1:10" ht="14.25" customHeight="1" x14ac:dyDescent="0.2">
      <c r="A53" s="399"/>
      <c r="B53" s="399"/>
      <c r="C53" s="399"/>
      <c r="D53" s="399"/>
      <c r="E53" s="399"/>
      <c r="F53" s="399"/>
      <c r="G53" s="399"/>
      <c r="H53" s="399"/>
      <c r="I53" s="399"/>
      <c r="J53" s="399"/>
    </row>
    <row r="54" spans="1:10" ht="14.25" customHeight="1" thickBot="1" x14ac:dyDescent="0.25">
      <c r="A54" s="1266" t="s">
        <v>1398</v>
      </c>
      <c r="B54" s="399"/>
      <c r="C54" s="399"/>
      <c r="D54" s="399"/>
      <c r="E54" s="399"/>
      <c r="F54" s="399"/>
      <c r="G54" s="399"/>
      <c r="H54" s="399"/>
      <c r="I54" s="399"/>
    </row>
    <row r="55" spans="1:10" ht="14.25" customHeight="1" thickBot="1" x14ac:dyDescent="0.25">
      <c r="A55" s="126"/>
      <c r="B55" s="133" t="s">
        <v>1255</v>
      </c>
      <c r="C55" s="125" t="s">
        <v>1140</v>
      </c>
      <c r="D55" s="125" t="s">
        <v>1018</v>
      </c>
      <c r="E55" s="125" t="s">
        <v>795</v>
      </c>
      <c r="F55" s="124" t="s">
        <v>764</v>
      </c>
      <c r="G55" s="124" t="s">
        <v>700</v>
      </c>
      <c r="H55" s="124" t="s">
        <v>672</v>
      </c>
      <c r="I55" s="124" t="s">
        <v>648</v>
      </c>
      <c r="J55" s="124" t="s">
        <v>595</v>
      </c>
    </row>
    <row r="56" spans="1:10" ht="14.25" customHeight="1" x14ac:dyDescent="0.15">
      <c r="A56" s="187" t="s">
        <v>1393</v>
      </c>
      <c r="B56" s="896">
        <v>32367</v>
      </c>
      <c r="C56" s="896">
        <v>33687</v>
      </c>
      <c r="D56" s="896">
        <v>33631</v>
      </c>
      <c r="E56" s="896"/>
      <c r="F56" s="896"/>
      <c r="G56" s="896"/>
      <c r="H56" s="896"/>
      <c r="I56" s="896"/>
      <c r="J56" s="896"/>
    </row>
    <row r="57" spans="1:10" ht="14.25" customHeight="1" x14ac:dyDescent="0.15">
      <c r="A57" s="187" t="s">
        <v>1137</v>
      </c>
      <c r="B57" s="896">
        <v>24560</v>
      </c>
      <c r="C57" s="896">
        <v>29163</v>
      </c>
      <c r="D57" s="896">
        <v>29843</v>
      </c>
      <c r="E57" s="896"/>
      <c r="F57" s="896"/>
      <c r="G57" s="896"/>
      <c r="H57" s="896"/>
      <c r="I57" s="896"/>
      <c r="J57" s="896"/>
    </row>
    <row r="58" spans="1:10" ht="14.25" customHeight="1" x14ac:dyDescent="0.15">
      <c r="A58" s="187" t="s">
        <v>1136</v>
      </c>
      <c r="B58" s="896">
        <v>7806</v>
      </c>
      <c r="C58" s="896">
        <v>4524</v>
      </c>
      <c r="D58" s="896">
        <v>3788</v>
      </c>
      <c r="E58" s="896"/>
      <c r="F58" s="896"/>
      <c r="G58" s="896"/>
      <c r="H58" s="896"/>
      <c r="I58" s="896"/>
      <c r="J58" s="896"/>
    </row>
    <row r="59" spans="1:10" ht="14.25" customHeight="1" x14ac:dyDescent="0.15">
      <c r="A59" s="187" t="s">
        <v>1394</v>
      </c>
      <c r="B59" s="895">
        <v>1.3180000000000001</v>
      </c>
      <c r="C59" s="895">
        <v>1.155</v>
      </c>
      <c r="D59" s="895">
        <v>1.127</v>
      </c>
      <c r="E59" s="895"/>
      <c r="F59" s="895"/>
      <c r="G59" s="895"/>
      <c r="H59" s="895"/>
      <c r="I59" s="895"/>
      <c r="J59" s="895"/>
    </row>
    <row r="60" spans="1:10" ht="15" customHeight="1" x14ac:dyDescent="0.2">
      <c r="A60" s="129" t="s">
        <v>1169</v>
      </c>
      <c r="B60" s="399"/>
      <c r="C60" s="399"/>
      <c r="D60" s="399"/>
      <c r="E60" s="399"/>
      <c r="F60" s="399"/>
      <c r="G60" s="399"/>
      <c r="H60" s="399"/>
      <c r="I60" s="399"/>
      <c r="J60" s="399"/>
    </row>
    <row r="61" spans="1:10" ht="15" customHeight="1" x14ac:dyDescent="0.15">
      <c r="A61" s="122"/>
      <c r="B61" s="122"/>
      <c r="C61" s="122"/>
      <c r="D61" s="122"/>
      <c r="E61" s="122"/>
      <c r="F61" s="122"/>
      <c r="G61" s="122"/>
      <c r="H61" s="122"/>
      <c r="I61" s="122"/>
      <c r="J61" s="122"/>
    </row>
    <row r="62" spans="1:10" ht="15" customHeight="1" x14ac:dyDescent="0.15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1:10" ht="15" customHeight="1" x14ac:dyDescent="0.15"/>
    <row r="64" spans="1:10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</sheetData>
  <pageMargins left="0.7" right="0.7" top="0.75" bottom="0.75" header="0.3" footer="0.3"/>
  <pageSetup paperSize="9" scale="70" pageOrder="overThenDown" orientation="portrait" r:id="rId1"/>
  <headerFooter>
    <oddHeader>&amp;R&amp;"Arial,Normal"&amp;8Risk, liquidity and capital management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5FF3F-3268-44FB-B691-460B1952DB04}">
  <sheetPr codeName="Sheet42"/>
  <dimension ref="A1:N64"/>
  <sheetViews>
    <sheetView showGridLines="0" showZeros="0" view="pageLayout" topLeftCell="A60" zoomScaleNormal="100" zoomScaleSheetLayoutView="100" workbookViewId="0">
      <selection activeCell="F37" sqref="F37"/>
    </sheetView>
  </sheetViews>
  <sheetFormatPr defaultRowHeight="14.4" x14ac:dyDescent="0.3"/>
  <cols>
    <col min="1" max="1" width="35.33203125" customWidth="1"/>
    <col min="2" max="10" width="8.88671875" customWidth="1"/>
  </cols>
  <sheetData>
    <row r="1" spans="1:12" ht="15" customHeight="1" x14ac:dyDescent="0.3">
      <c r="A1" s="1265" t="s">
        <v>1147</v>
      </c>
      <c r="B1" s="136"/>
      <c r="C1" s="135"/>
      <c r="D1" s="135"/>
      <c r="E1" s="135"/>
      <c r="F1" s="135"/>
      <c r="G1" s="135"/>
      <c r="H1" s="134"/>
      <c r="I1" s="122"/>
      <c r="J1" s="122"/>
    </row>
    <row r="2" spans="1:12" ht="15" customHeight="1" thickBot="1" x14ac:dyDescent="0.35">
      <c r="A2" s="134"/>
      <c r="B2" s="136"/>
      <c r="C2" s="135"/>
      <c r="D2" s="135"/>
      <c r="E2" s="135"/>
      <c r="F2" s="135"/>
      <c r="G2" s="135"/>
      <c r="H2" s="134"/>
      <c r="I2" s="122"/>
      <c r="J2" s="122"/>
    </row>
    <row r="3" spans="1:12" ht="15" customHeight="1" thickBot="1" x14ac:dyDescent="0.35">
      <c r="A3" s="138" t="s">
        <v>137</v>
      </c>
      <c r="B3" s="133" t="s">
        <v>1255</v>
      </c>
      <c r="C3" s="125" t="s">
        <v>1140</v>
      </c>
      <c r="D3" s="125" t="s">
        <v>1018</v>
      </c>
      <c r="E3" s="133" t="s">
        <v>795</v>
      </c>
      <c r="F3" s="133" t="s">
        <v>764</v>
      </c>
      <c r="G3" s="132" t="s">
        <v>700</v>
      </c>
      <c r="H3" s="132" t="s">
        <v>672</v>
      </c>
      <c r="I3" s="132" t="s">
        <v>648</v>
      </c>
      <c r="J3" s="132" t="s">
        <v>595</v>
      </c>
    </row>
    <row r="4" spans="1:12" ht="15" customHeight="1" x14ac:dyDescent="0.3">
      <c r="A4" s="910" t="s">
        <v>405</v>
      </c>
      <c r="B4" s="942">
        <v>117242</v>
      </c>
      <c r="C4" s="942">
        <v>117367</v>
      </c>
      <c r="D4" s="942">
        <v>124469</v>
      </c>
      <c r="E4" s="942">
        <v>127145</v>
      </c>
      <c r="F4" s="942">
        <v>128172</v>
      </c>
      <c r="G4" s="942">
        <v>120969</v>
      </c>
      <c r="H4" s="942">
        <v>99042</v>
      </c>
      <c r="I4" s="942">
        <v>100604</v>
      </c>
      <c r="J4" s="942">
        <v>100943</v>
      </c>
    </row>
    <row r="5" spans="1:12" ht="15" customHeight="1" x14ac:dyDescent="0.3">
      <c r="A5" s="908" t="s">
        <v>404</v>
      </c>
      <c r="B5" s="461">
        <v>104365</v>
      </c>
      <c r="C5" s="461">
        <v>103694</v>
      </c>
      <c r="D5" s="461">
        <v>110823</v>
      </c>
      <c r="E5" s="461">
        <v>112239</v>
      </c>
      <c r="F5" s="461">
        <v>111858</v>
      </c>
      <c r="G5" s="461">
        <v>107635</v>
      </c>
      <c r="H5" s="461">
        <v>86886</v>
      </c>
      <c r="I5" s="461">
        <v>88453</v>
      </c>
      <c r="J5" s="461">
        <v>87450</v>
      </c>
    </row>
    <row r="6" spans="1:12" ht="15" customHeight="1" x14ac:dyDescent="0.3">
      <c r="A6" s="908" t="s">
        <v>397</v>
      </c>
      <c r="B6" s="461">
        <v>0</v>
      </c>
      <c r="C6" s="461">
        <v>0</v>
      </c>
      <c r="D6" s="461">
        <v>0</v>
      </c>
      <c r="E6" s="461">
        <v>0</v>
      </c>
      <c r="F6" s="461">
        <v>0</v>
      </c>
      <c r="G6" s="461">
        <v>0</v>
      </c>
      <c r="H6" s="461">
        <v>2071</v>
      </c>
      <c r="I6" s="461">
        <v>2012</v>
      </c>
      <c r="J6" s="461">
        <v>1808</v>
      </c>
      <c r="L6" s="197"/>
    </row>
    <row r="7" spans="1:12" ht="15" customHeight="1" x14ac:dyDescent="0.3">
      <c r="A7" s="908" t="s">
        <v>403</v>
      </c>
      <c r="B7" s="461">
        <v>68522</v>
      </c>
      <c r="C7" s="461">
        <v>67479</v>
      </c>
      <c r="D7" s="461">
        <v>74949</v>
      </c>
      <c r="E7" s="461">
        <v>75304</v>
      </c>
      <c r="F7" s="461">
        <v>73978</v>
      </c>
      <c r="G7" s="461">
        <v>71868</v>
      </c>
      <c r="H7" s="461">
        <v>53612</v>
      </c>
      <c r="I7" s="461">
        <v>54824</v>
      </c>
      <c r="J7" s="461">
        <v>54703</v>
      </c>
    </row>
    <row r="8" spans="1:12" ht="15" customHeight="1" x14ac:dyDescent="0.3">
      <c r="A8" s="913" t="s">
        <v>402</v>
      </c>
      <c r="B8" s="461">
        <v>57014</v>
      </c>
      <c r="C8" s="461">
        <v>57103</v>
      </c>
      <c r="D8" s="461">
        <v>62301</v>
      </c>
      <c r="E8" s="461">
        <v>63163</v>
      </c>
      <c r="F8" s="461">
        <v>62063</v>
      </c>
      <c r="G8" s="461">
        <v>60626</v>
      </c>
      <c r="H8" s="461">
        <v>44353</v>
      </c>
      <c r="I8" s="461">
        <v>44851</v>
      </c>
      <c r="J8" s="461">
        <v>45264</v>
      </c>
    </row>
    <row r="9" spans="1:12" ht="15" customHeight="1" x14ac:dyDescent="0.3">
      <c r="A9" s="913" t="s">
        <v>401</v>
      </c>
      <c r="B9" s="445">
        <v>11508</v>
      </c>
      <c r="C9" s="445">
        <v>10376</v>
      </c>
      <c r="D9" s="445">
        <v>12648</v>
      </c>
      <c r="E9" s="445">
        <v>12141</v>
      </c>
      <c r="F9" s="445">
        <v>11915</v>
      </c>
      <c r="G9" s="445">
        <v>11242</v>
      </c>
      <c r="H9" s="445">
        <v>9259</v>
      </c>
      <c r="I9" s="445">
        <v>9973</v>
      </c>
      <c r="J9" s="445">
        <v>9439</v>
      </c>
    </row>
    <row r="10" spans="1:12" ht="15" customHeight="1" x14ac:dyDescent="0.3">
      <c r="A10" s="908" t="s">
        <v>400</v>
      </c>
      <c r="B10" s="445">
        <v>6293</v>
      </c>
      <c r="C10" s="445">
        <v>6135</v>
      </c>
      <c r="D10" s="445">
        <v>5507</v>
      </c>
      <c r="E10" s="445">
        <v>6364</v>
      </c>
      <c r="F10" s="445">
        <v>6129</v>
      </c>
      <c r="G10" s="445">
        <v>5953</v>
      </c>
      <c r="H10" s="445">
        <v>6137</v>
      </c>
      <c r="I10" s="445">
        <v>6297</v>
      </c>
      <c r="J10" s="445">
        <v>6263</v>
      </c>
    </row>
    <row r="11" spans="1:12" ht="15" customHeight="1" x14ac:dyDescent="0.3">
      <c r="A11" s="908" t="s">
        <v>396</v>
      </c>
      <c r="B11" s="445">
        <v>25468</v>
      </c>
      <c r="C11" s="445">
        <v>26248</v>
      </c>
      <c r="D11" s="445">
        <v>26203</v>
      </c>
      <c r="E11" s="445">
        <v>26268</v>
      </c>
      <c r="F11" s="445">
        <v>26004</v>
      </c>
      <c r="G11" s="445">
        <v>25979</v>
      </c>
      <c r="H11" s="445">
        <v>21851</v>
      </c>
      <c r="I11" s="445">
        <v>21747</v>
      </c>
      <c r="J11" s="445">
        <v>21436</v>
      </c>
    </row>
    <row r="12" spans="1:12" ht="15" customHeight="1" x14ac:dyDescent="0.3">
      <c r="A12" s="908" t="s">
        <v>399</v>
      </c>
      <c r="B12" s="445">
        <v>893</v>
      </c>
      <c r="C12" s="445">
        <v>874</v>
      </c>
      <c r="D12" s="445">
        <v>1467</v>
      </c>
      <c r="E12" s="445">
        <v>833</v>
      </c>
      <c r="F12" s="445">
        <v>1239</v>
      </c>
      <c r="G12" s="445">
        <v>1648</v>
      </c>
      <c r="H12" s="445">
        <v>840</v>
      </c>
      <c r="I12" s="445">
        <v>847</v>
      </c>
      <c r="J12" s="445">
        <v>801</v>
      </c>
    </row>
    <row r="13" spans="1:12" ht="15" customHeight="1" x14ac:dyDescent="0.3">
      <c r="A13" s="908" t="s">
        <v>395</v>
      </c>
      <c r="B13" s="445">
        <v>3189</v>
      </c>
      <c r="C13" s="445">
        <v>2958</v>
      </c>
      <c r="D13" s="445">
        <v>2697</v>
      </c>
      <c r="E13" s="445">
        <v>3470</v>
      </c>
      <c r="F13" s="445">
        <v>4508</v>
      </c>
      <c r="G13" s="445">
        <v>2187</v>
      </c>
      <c r="H13" s="445">
        <v>2375</v>
      </c>
      <c r="I13" s="445">
        <v>2726</v>
      </c>
      <c r="J13" s="445">
        <v>2438</v>
      </c>
    </row>
    <row r="14" spans="1:12" ht="15" customHeight="1" x14ac:dyDescent="0.3">
      <c r="A14" s="908" t="s">
        <v>398</v>
      </c>
      <c r="B14" s="445">
        <v>12877</v>
      </c>
      <c r="C14" s="445">
        <v>13673</v>
      </c>
      <c r="D14" s="445">
        <v>13646</v>
      </c>
      <c r="E14" s="445">
        <v>14906</v>
      </c>
      <c r="F14" s="445">
        <v>16314</v>
      </c>
      <c r="G14" s="445">
        <v>13334</v>
      </c>
      <c r="H14" s="445">
        <v>12156</v>
      </c>
      <c r="I14" s="445">
        <v>12151</v>
      </c>
      <c r="J14" s="445">
        <v>13494</v>
      </c>
    </row>
    <row r="15" spans="1:12" ht="15" customHeight="1" x14ac:dyDescent="0.3">
      <c r="A15" s="908" t="s">
        <v>397</v>
      </c>
      <c r="B15" s="445">
        <v>948</v>
      </c>
      <c r="C15" s="445">
        <v>1047</v>
      </c>
      <c r="D15" s="445">
        <v>1049</v>
      </c>
      <c r="E15" s="445">
        <v>554</v>
      </c>
      <c r="F15" s="445">
        <v>536</v>
      </c>
      <c r="G15" s="445">
        <v>689</v>
      </c>
      <c r="H15" s="445">
        <v>133</v>
      </c>
      <c r="I15" s="445">
        <v>125</v>
      </c>
      <c r="J15" s="445">
        <v>174</v>
      </c>
    </row>
    <row r="16" spans="1:12" ht="15" customHeight="1" x14ac:dyDescent="0.3">
      <c r="A16" s="908" t="s">
        <v>396</v>
      </c>
      <c r="B16" s="445">
        <v>4661</v>
      </c>
      <c r="C16" s="445">
        <v>5163</v>
      </c>
      <c r="D16" s="445">
        <v>5194</v>
      </c>
      <c r="E16" s="445">
        <v>5193</v>
      </c>
      <c r="F16" s="445">
        <v>7014</v>
      </c>
      <c r="G16" s="445">
        <v>4227</v>
      </c>
      <c r="H16" s="445">
        <v>4342</v>
      </c>
      <c r="I16" s="445">
        <v>4329</v>
      </c>
      <c r="J16" s="445">
        <v>5645</v>
      </c>
    </row>
    <row r="17" spans="1:10" ht="15" customHeight="1" x14ac:dyDescent="0.3">
      <c r="A17" s="908" t="s">
        <v>395</v>
      </c>
      <c r="B17" s="445">
        <v>7268</v>
      </c>
      <c r="C17" s="445">
        <v>7463</v>
      </c>
      <c r="D17" s="941">
        <v>7403</v>
      </c>
      <c r="E17" s="445">
        <v>9160</v>
      </c>
      <c r="F17" s="445">
        <v>8764</v>
      </c>
      <c r="G17" s="445">
        <v>8418</v>
      </c>
      <c r="H17" s="445">
        <v>7681</v>
      </c>
      <c r="I17" s="445">
        <v>7698</v>
      </c>
      <c r="J17" s="445">
        <v>7675</v>
      </c>
    </row>
    <row r="18" spans="1:10" ht="15" customHeight="1" x14ac:dyDescent="0.3">
      <c r="A18" s="446"/>
      <c r="B18" s="445"/>
      <c r="C18" s="445"/>
      <c r="D18" s="445"/>
      <c r="E18" s="445"/>
      <c r="F18" s="445"/>
      <c r="G18" s="445"/>
      <c r="H18" s="445"/>
      <c r="I18" s="445"/>
      <c r="J18" s="445"/>
    </row>
    <row r="19" spans="1:10" ht="15" customHeight="1" x14ac:dyDescent="0.3">
      <c r="A19" s="910" t="s">
        <v>394</v>
      </c>
      <c r="B19" s="939">
        <v>674</v>
      </c>
      <c r="C19" s="939">
        <v>795</v>
      </c>
      <c r="D19" s="940">
        <v>844</v>
      </c>
      <c r="E19" s="939">
        <v>728</v>
      </c>
      <c r="F19" s="939">
        <v>1099</v>
      </c>
      <c r="G19" s="939">
        <v>931</v>
      </c>
      <c r="H19" s="939">
        <v>728</v>
      </c>
      <c r="I19" s="939">
        <v>793</v>
      </c>
      <c r="J19" s="939">
        <v>776</v>
      </c>
    </row>
    <row r="20" spans="1:10" ht="15" customHeight="1" x14ac:dyDescent="0.3">
      <c r="A20" s="446"/>
      <c r="B20" s="445"/>
      <c r="C20" s="445"/>
      <c r="D20" s="445"/>
      <c r="E20" s="445"/>
      <c r="F20" s="445"/>
      <c r="G20" s="445"/>
      <c r="H20" s="445"/>
      <c r="I20" s="445"/>
      <c r="J20" s="445"/>
    </row>
    <row r="21" spans="1:10" ht="15" customHeight="1" x14ac:dyDescent="0.3">
      <c r="A21" s="910" t="s">
        <v>393</v>
      </c>
      <c r="B21" s="939">
        <v>8594</v>
      </c>
      <c r="C21" s="939">
        <v>4934</v>
      </c>
      <c r="D21" s="939">
        <v>4257</v>
      </c>
      <c r="E21" s="939">
        <v>5165</v>
      </c>
      <c r="F21" s="939">
        <v>7253</v>
      </c>
      <c r="G21" s="939">
        <v>6064</v>
      </c>
      <c r="H21" s="939">
        <v>3812</v>
      </c>
      <c r="I21" s="939">
        <v>3908</v>
      </c>
      <c r="J21" s="939">
        <v>3690</v>
      </c>
    </row>
    <row r="22" spans="1:10" ht="15" customHeight="1" x14ac:dyDescent="0.3">
      <c r="A22" s="908" t="s">
        <v>392</v>
      </c>
      <c r="B22" s="445">
        <v>5825</v>
      </c>
      <c r="C22" s="445">
        <v>4126</v>
      </c>
      <c r="D22" s="445">
        <v>3306</v>
      </c>
      <c r="E22" s="445">
        <v>3693</v>
      </c>
      <c r="F22" s="445">
        <v>4790</v>
      </c>
      <c r="G22" s="445">
        <v>4388</v>
      </c>
      <c r="H22" s="445">
        <v>2719</v>
      </c>
      <c r="I22" s="445">
        <v>2723</v>
      </c>
      <c r="J22" s="445">
        <v>2282</v>
      </c>
    </row>
    <row r="23" spans="1:10" ht="15" customHeight="1" x14ac:dyDescent="0.3">
      <c r="A23" s="908" t="s">
        <v>391</v>
      </c>
      <c r="B23" s="445">
        <v>865</v>
      </c>
      <c r="C23" s="445">
        <v>808</v>
      </c>
      <c r="D23" s="445">
        <v>951</v>
      </c>
      <c r="E23" s="445">
        <v>1049</v>
      </c>
      <c r="F23" s="445">
        <v>1044</v>
      </c>
      <c r="G23" s="445">
        <v>1070</v>
      </c>
      <c r="H23" s="445">
        <v>1093</v>
      </c>
      <c r="I23" s="445">
        <v>1185</v>
      </c>
      <c r="J23" s="445">
        <v>1074</v>
      </c>
    </row>
    <row r="24" spans="1:10" ht="15" customHeight="1" x14ac:dyDescent="0.3">
      <c r="A24" s="908" t="s">
        <v>390</v>
      </c>
      <c r="B24" s="445">
        <v>1904</v>
      </c>
      <c r="C24" s="445">
        <v>0</v>
      </c>
      <c r="D24" s="445">
        <v>0</v>
      </c>
      <c r="E24" s="445">
        <v>423</v>
      </c>
      <c r="F24" s="445">
        <v>1419</v>
      </c>
      <c r="G24" s="445">
        <v>606</v>
      </c>
      <c r="H24" s="445">
        <v>0</v>
      </c>
      <c r="I24" s="445">
        <v>0</v>
      </c>
      <c r="J24" s="445">
        <v>334</v>
      </c>
    </row>
    <row r="25" spans="1:10" ht="15" customHeight="1" x14ac:dyDescent="0.3">
      <c r="A25" s="908"/>
      <c r="B25" s="445"/>
      <c r="C25" s="445"/>
      <c r="D25" s="445"/>
      <c r="E25" s="445"/>
      <c r="F25" s="445"/>
      <c r="G25" s="445"/>
      <c r="H25" s="445"/>
      <c r="I25" s="445"/>
      <c r="J25" s="445"/>
    </row>
    <row r="26" spans="1:10" ht="15" customHeight="1" x14ac:dyDescent="0.3">
      <c r="A26" s="910" t="s">
        <v>769</v>
      </c>
      <c r="B26" s="1221" t="s">
        <v>1146</v>
      </c>
      <c r="C26" s="939">
        <v>4</v>
      </c>
      <c r="D26" s="939">
        <v>2</v>
      </c>
      <c r="E26" s="1221" t="s">
        <v>1146</v>
      </c>
      <c r="F26" s="939">
        <v>1</v>
      </c>
      <c r="G26" s="939"/>
      <c r="H26" s="939"/>
      <c r="I26" s="939"/>
      <c r="J26" s="939"/>
    </row>
    <row r="27" spans="1:10" ht="15" customHeight="1" x14ac:dyDescent="0.3">
      <c r="A27" s="139"/>
      <c r="B27" s="445"/>
      <c r="C27" s="445"/>
      <c r="D27" s="445"/>
      <c r="E27" s="445"/>
      <c r="F27" s="445"/>
      <c r="G27" s="445"/>
      <c r="H27" s="445"/>
      <c r="I27" s="445"/>
      <c r="J27" s="445"/>
    </row>
    <row r="28" spans="1:10" ht="15" customHeight="1" x14ac:dyDescent="0.3">
      <c r="A28" s="910" t="s">
        <v>389</v>
      </c>
      <c r="B28" s="939">
        <v>14701</v>
      </c>
      <c r="C28" s="939">
        <v>15698</v>
      </c>
      <c r="D28" s="939">
        <v>15698</v>
      </c>
      <c r="E28" s="939">
        <v>15698</v>
      </c>
      <c r="F28" s="939">
        <v>15698</v>
      </c>
      <c r="G28" s="939">
        <v>16487</v>
      </c>
      <c r="H28" s="939">
        <v>16487</v>
      </c>
      <c r="I28" s="939">
        <v>16487</v>
      </c>
      <c r="J28" s="939">
        <v>16487</v>
      </c>
    </row>
    <row r="29" spans="1:10" ht="15" customHeight="1" x14ac:dyDescent="0.3">
      <c r="A29" s="139"/>
      <c r="B29" s="183"/>
      <c r="C29" s="183"/>
      <c r="D29" s="183"/>
      <c r="E29" s="183"/>
      <c r="F29" s="183"/>
      <c r="G29" s="183"/>
      <c r="H29" s="183"/>
      <c r="I29" s="183"/>
      <c r="J29" s="183"/>
    </row>
    <row r="30" spans="1:10" ht="23.25" customHeight="1" x14ac:dyDescent="0.3">
      <c r="A30" s="910" t="s">
        <v>618</v>
      </c>
      <c r="B30" s="939">
        <v>735</v>
      </c>
      <c r="C30" s="939">
        <v>750</v>
      </c>
      <c r="D30" s="939">
        <v>711</v>
      </c>
      <c r="E30" s="939">
        <v>663</v>
      </c>
      <c r="F30" s="939">
        <v>673</v>
      </c>
      <c r="G30" s="939">
        <v>657</v>
      </c>
      <c r="H30" s="939">
        <v>607</v>
      </c>
      <c r="I30" s="939">
        <v>624</v>
      </c>
      <c r="J30" s="939">
        <v>631</v>
      </c>
    </row>
    <row r="31" spans="1:10" ht="31.5" customHeight="1" x14ac:dyDescent="0.3">
      <c r="A31" s="910" t="s">
        <v>730</v>
      </c>
      <c r="B31" s="939">
        <v>10162</v>
      </c>
      <c r="C31" s="939">
        <v>10667</v>
      </c>
      <c r="D31" s="939">
        <v>10367</v>
      </c>
      <c r="E31" s="939">
        <v>10330</v>
      </c>
      <c r="F31" s="939">
        <v>10112</v>
      </c>
      <c r="G31" s="939">
        <v>10626</v>
      </c>
      <c r="H31" s="939"/>
      <c r="I31" s="939"/>
      <c r="J31" s="939"/>
    </row>
    <row r="32" spans="1:10" ht="15" customHeight="1" x14ac:dyDescent="0.3">
      <c r="A32" s="139"/>
      <c r="B32" s="183"/>
      <c r="C32" s="183"/>
      <c r="D32" s="183"/>
      <c r="E32" s="183"/>
      <c r="F32" s="183"/>
      <c r="G32" s="183"/>
      <c r="H32" s="183"/>
      <c r="I32" s="183"/>
      <c r="J32" s="183"/>
    </row>
    <row r="33" spans="1:12" ht="21" thickBot="1" x14ac:dyDescent="0.35">
      <c r="A33" s="144" t="s">
        <v>388</v>
      </c>
      <c r="B33" s="285">
        <v>0</v>
      </c>
      <c r="C33" s="285">
        <v>0</v>
      </c>
      <c r="D33" s="285">
        <v>0</v>
      </c>
      <c r="E33" s="285">
        <v>0</v>
      </c>
      <c r="F33" s="285">
        <v>0</v>
      </c>
      <c r="G33" s="285">
        <v>152</v>
      </c>
      <c r="H33" s="285">
        <v>152</v>
      </c>
      <c r="I33" s="285">
        <v>152</v>
      </c>
      <c r="J33" s="285">
        <v>152</v>
      </c>
    </row>
    <row r="34" spans="1:12" ht="15" customHeight="1" x14ac:dyDescent="0.3">
      <c r="A34" s="143" t="s">
        <v>288</v>
      </c>
      <c r="B34" s="142">
        <v>152108</v>
      </c>
      <c r="C34" s="142">
        <v>150215</v>
      </c>
      <c r="D34" s="142">
        <v>156349</v>
      </c>
      <c r="E34" s="142">
        <v>159729</v>
      </c>
      <c r="F34" s="142">
        <v>163007</v>
      </c>
      <c r="G34" s="142">
        <v>155886</v>
      </c>
      <c r="H34" s="142">
        <v>120827</v>
      </c>
      <c r="I34" s="142">
        <v>122568</v>
      </c>
      <c r="J34" s="142">
        <v>122679</v>
      </c>
    </row>
    <row r="35" spans="1:12" ht="15" customHeight="1" x14ac:dyDescent="0.3">
      <c r="A35" s="129"/>
      <c r="B35" s="938"/>
      <c r="C35" s="937"/>
      <c r="D35" s="936"/>
      <c r="E35" s="936"/>
      <c r="F35" s="936"/>
      <c r="G35" s="139"/>
      <c r="H35" s="139"/>
      <c r="I35" s="139"/>
      <c r="J35" s="139"/>
    </row>
    <row r="36" spans="1:12" ht="15" customHeight="1" x14ac:dyDescent="0.3">
      <c r="A36" s="122"/>
      <c r="B36" s="141"/>
      <c r="C36" s="122"/>
      <c r="D36" s="122"/>
      <c r="E36" s="122"/>
      <c r="F36" s="122"/>
      <c r="G36" s="122"/>
      <c r="H36" s="122"/>
      <c r="I36" s="122"/>
      <c r="J36" s="122"/>
    </row>
    <row r="37" spans="1:12" ht="15" customHeight="1" x14ac:dyDescent="0.3">
      <c r="A37" s="1269" t="s">
        <v>1145</v>
      </c>
      <c r="B37" s="938"/>
      <c r="C37" s="937"/>
      <c r="D37" s="936"/>
      <c r="E37" s="936"/>
      <c r="F37" s="936"/>
      <c r="G37" s="139"/>
      <c r="H37" s="139"/>
      <c r="I37" s="139"/>
      <c r="J37" s="139"/>
    </row>
    <row r="38" spans="1:12" ht="15" customHeight="1" thickBot="1" x14ac:dyDescent="0.35">
      <c r="A38" s="140"/>
      <c r="B38" s="938"/>
      <c r="C38" s="937"/>
      <c r="D38" s="936"/>
      <c r="E38" s="936"/>
      <c r="F38" s="936"/>
      <c r="G38" s="139"/>
      <c r="H38" s="139"/>
      <c r="I38" s="139"/>
      <c r="J38" s="139"/>
    </row>
    <row r="39" spans="1:12" ht="15" customHeight="1" thickBot="1" x14ac:dyDescent="0.35">
      <c r="A39" s="138" t="s">
        <v>386</v>
      </c>
      <c r="B39" s="133" t="s">
        <v>1255</v>
      </c>
      <c r="C39" s="133" t="s">
        <v>1140</v>
      </c>
      <c r="D39" s="133" t="s">
        <v>1018</v>
      </c>
      <c r="E39" s="132" t="s">
        <v>795</v>
      </c>
      <c r="F39" s="132" t="s">
        <v>764</v>
      </c>
      <c r="G39" s="132" t="s">
        <v>700</v>
      </c>
      <c r="H39" s="132" t="s">
        <v>672</v>
      </c>
      <c r="I39" s="131" t="s">
        <v>648</v>
      </c>
      <c r="J39" s="131" t="s">
        <v>595</v>
      </c>
    </row>
    <row r="40" spans="1:12" ht="15" customHeight="1" x14ac:dyDescent="0.3">
      <c r="A40" s="928" t="s">
        <v>385</v>
      </c>
      <c r="B40" s="927">
        <v>0.18</v>
      </c>
      <c r="C40" s="927">
        <v>0.18</v>
      </c>
      <c r="D40" s="927">
        <v>0.19</v>
      </c>
      <c r="E40" s="927">
        <v>0.17</v>
      </c>
      <c r="F40" s="927">
        <v>0.16</v>
      </c>
      <c r="G40" s="927">
        <v>0.14000000000000001</v>
      </c>
      <c r="H40" s="927">
        <v>0.14000000000000001</v>
      </c>
      <c r="I40" s="927">
        <v>0.14000000000000001</v>
      </c>
      <c r="J40" s="927">
        <v>0.14000000000000001</v>
      </c>
    </row>
    <row r="41" spans="1:12" ht="15" customHeight="1" x14ac:dyDescent="0.3">
      <c r="A41" s="908" t="s">
        <v>294</v>
      </c>
      <c r="B41" s="926">
        <v>0.3</v>
      </c>
      <c r="C41" s="926">
        <v>0.34</v>
      </c>
      <c r="D41" s="926">
        <v>0.35</v>
      </c>
      <c r="E41" s="926">
        <v>0.32</v>
      </c>
      <c r="F41" s="926">
        <v>0.28999999999999998</v>
      </c>
      <c r="G41" s="926">
        <v>0.28999999999999998</v>
      </c>
      <c r="H41" s="926">
        <v>0.2</v>
      </c>
      <c r="I41" s="926">
        <v>0.18</v>
      </c>
      <c r="J41" s="926">
        <v>0.18</v>
      </c>
    </row>
    <row r="42" spans="1:12" ht="15" customHeight="1" x14ac:dyDescent="0.3">
      <c r="A42" s="908" t="s">
        <v>293</v>
      </c>
      <c r="B42" s="926">
        <v>0.1</v>
      </c>
      <c r="C42" s="926">
        <v>0.09</v>
      </c>
      <c r="D42" s="926">
        <v>0.09</v>
      </c>
      <c r="E42" s="926">
        <v>0.09</v>
      </c>
      <c r="F42" s="926">
        <v>0.1</v>
      </c>
      <c r="G42" s="926">
        <v>0.09</v>
      </c>
      <c r="H42" s="926">
        <v>0.08</v>
      </c>
      <c r="I42" s="926">
        <v>7.0000000000000007E-2</v>
      </c>
      <c r="J42" s="926">
        <v>0.09</v>
      </c>
    </row>
    <row r="43" spans="1:12" ht="15" customHeight="1" x14ac:dyDescent="0.3">
      <c r="A43" s="908" t="s">
        <v>295</v>
      </c>
      <c r="B43" s="926">
        <v>0.13</v>
      </c>
      <c r="C43" s="926">
        <v>0.12</v>
      </c>
      <c r="D43" s="926">
        <v>0.13</v>
      </c>
      <c r="E43" s="926">
        <v>0.11</v>
      </c>
      <c r="F43" s="926">
        <v>0.12</v>
      </c>
      <c r="G43" s="926">
        <v>0.1</v>
      </c>
      <c r="H43" s="926">
        <v>0.1</v>
      </c>
      <c r="I43" s="926">
        <v>0.1</v>
      </c>
      <c r="J43" s="926">
        <v>0.1</v>
      </c>
    </row>
    <row r="44" spans="1:12" ht="15" customHeight="1" x14ac:dyDescent="0.3">
      <c r="A44" s="908" t="s">
        <v>292</v>
      </c>
      <c r="B44" s="926">
        <v>0.18</v>
      </c>
      <c r="C44" s="926">
        <v>0.21</v>
      </c>
      <c r="D44" s="926">
        <v>0.19</v>
      </c>
      <c r="E44" s="926">
        <v>0.18</v>
      </c>
      <c r="F44" s="926">
        <v>0.13</v>
      </c>
      <c r="G44" s="926">
        <v>0.11</v>
      </c>
      <c r="H44" s="926">
        <v>0.17</v>
      </c>
      <c r="I44" s="926">
        <v>0.18</v>
      </c>
      <c r="J44" s="926">
        <v>0.19</v>
      </c>
    </row>
    <row r="45" spans="1:12" ht="9.6" customHeight="1" x14ac:dyDescent="0.3">
      <c r="A45" s="925"/>
      <c r="B45" s="935"/>
      <c r="C45" s="934"/>
      <c r="D45" s="934"/>
      <c r="E45" s="934"/>
      <c r="F45" s="934"/>
      <c r="G45" s="934"/>
      <c r="H45" s="934"/>
      <c r="I45" s="934"/>
      <c r="J45" s="934"/>
    </row>
    <row r="46" spans="1:12" ht="15" customHeight="1" x14ac:dyDescent="0.3">
      <c r="A46" s="933" t="s">
        <v>384</v>
      </c>
      <c r="B46" s="932">
        <v>0.47</v>
      </c>
      <c r="C46" s="932">
        <v>0.47</v>
      </c>
      <c r="D46" s="932">
        <v>0.51</v>
      </c>
      <c r="E46" s="932">
        <v>0.51</v>
      </c>
      <c r="F46" s="932">
        <v>0.51</v>
      </c>
      <c r="G46" s="932">
        <v>0.51</v>
      </c>
      <c r="H46" s="932">
        <v>0.38</v>
      </c>
      <c r="I46" s="932">
        <v>0.38</v>
      </c>
      <c r="J46" s="932">
        <v>0.39</v>
      </c>
      <c r="L46" s="197"/>
    </row>
    <row r="47" spans="1:12" ht="8.4" customHeight="1" x14ac:dyDescent="0.3">
      <c r="A47" s="908"/>
      <c r="B47" s="926"/>
      <c r="C47" s="931"/>
      <c r="D47" s="931"/>
      <c r="E47" s="931"/>
      <c r="F47" s="931"/>
      <c r="G47" s="931"/>
      <c r="H47" s="931"/>
      <c r="I47" s="931"/>
      <c r="J47" s="931"/>
    </row>
    <row r="48" spans="1:12" ht="15" customHeight="1" x14ac:dyDescent="0.3">
      <c r="A48" s="928" t="s">
        <v>1396</v>
      </c>
      <c r="B48" s="927">
        <v>0.48</v>
      </c>
      <c r="C48" s="927">
        <v>0.48</v>
      </c>
      <c r="D48" s="927">
        <v>0.52</v>
      </c>
      <c r="E48" s="927">
        <v>0.53</v>
      </c>
      <c r="F48" s="927">
        <v>0.53</v>
      </c>
      <c r="G48" s="927">
        <v>0.53</v>
      </c>
      <c r="H48" s="927">
        <v>0.39</v>
      </c>
      <c r="I48" s="927">
        <v>0.4</v>
      </c>
      <c r="J48" s="927">
        <v>0.41</v>
      </c>
    </row>
    <row r="49" spans="1:14" ht="15" customHeight="1" x14ac:dyDescent="0.3">
      <c r="A49" s="908" t="s">
        <v>294</v>
      </c>
      <c r="B49" s="926">
        <v>0.49</v>
      </c>
      <c r="C49" s="926">
        <v>0.47</v>
      </c>
      <c r="D49" s="926">
        <v>0.51</v>
      </c>
      <c r="E49" s="926">
        <v>0.52</v>
      </c>
      <c r="F49" s="926">
        <v>0.51</v>
      </c>
      <c r="G49" s="926">
        <v>0.52</v>
      </c>
      <c r="H49" s="926">
        <v>0.37</v>
      </c>
      <c r="I49" s="926">
        <v>0.38</v>
      </c>
      <c r="J49" s="926">
        <v>0.38</v>
      </c>
    </row>
    <row r="50" spans="1:14" ht="15" customHeight="1" x14ac:dyDescent="0.3">
      <c r="A50" s="908" t="s">
        <v>293</v>
      </c>
      <c r="B50" s="926">
        <v>0.65</v>
      </c>
      <c r="C50" s="926">
        <v>0.64</v>
      </c>
      <c r="D50" s="926">
        <v>0.66</v>
      </c>
      <c r="E50" s="926">
        <v>0.67</v>
      </c>
      <c r="F50" s="926">
        <v>0.67</v>
      </c>
      <c r="G50" s="926">
        <v>0.68</v>
      </c>
      <c r="H50" s="926">
        <v>0.49</v>
      </c>
      <c r="I50" s="926">
        <v>0.5</v>
      </c>
      <c r="J50" s="926">
        <v>0.53</v>
      </c>
    </row>
    <row r="51" spans="1:14" ht="15" customHeight="1" x14ac:dyDescent="0.3">
      <c r="A51" s="908" t="s">
        <v>295</v>
      </c>
      <c r="B51" s="926">
        <v>0.38</v>
      </c>
      <c r="C51" s="926">
        <v>0.37</v>
      </c>
      <c r="D51" s="926">
        <v>0.38</v>
      </c>
      <c r="E51" s="926">
        <v>0.4</v>
      </c>
      <c r="F51" s="926">
        <v>0.4</v>
      </c>
      <c r="G51" s="926">
        <v>0.4</v>
      </c>
      <c r="H51" s="926">
        <v>0.36</v>
      </c>
      <c r="I51" s="926">
        <v>0.36</v>
      </c>
      <c r="J51" s="926">
        <v>0.34</v>
      </c>
    </row>
    <row r="52" spans="1:14" ht="15" customHeight="1" x14ac:dyDescent="0.3">
      <c r="A52" s="908" t="s">
        <v>292</v>
      </c>
      <c r="B52" s="926">
        <v>0.43</v>
      </c>
      <c r="C52" s="926">
        <v>0.43</v>
      </c>
      <c r="D52" s="926">
        <v>0.51</v>
      </c>
      <c r="E52" s="926">
        <v>0.51</v>
      </c>
      <c r="F52" s="926">
        <v>0.53</v>
      </c>
      <c r="G52" s="926">
        <v>0.53</v>
      </c>
      <c r="H52" s="926">
        <v>0.37</v>
      </c>
      <c r="I52" s="926">
        <v>0.38</v>
      </c>
      <c r="J52" s="926">
        <v>0.38</v>
      </c>
    </row>
    <row r="53" spans="1:14" ht="9.6" customHeight="1" x14ac:dyDescent="0.3">
      <c r="A53" s="928"/>
      <c r="B53" s="927"/>
      <c r="C53" s="929"/>
      <c r="D53" s="929"/>
      <c r="E53" s="929"/>
      <c r="F53" s="929"/>
      <c r="G53" s="929"/>
      <c r="H53" s="929"/>
      <c r="I53" s="929"/>
      <c r="J53" s="929"/>
    </row>
    <row r="54" spans="1:14" ht="20.399999999999999" x14ac:dyDescent="0.3">
      <c r="A54" s="930" t="s">
        <v>1397</v>
      </c>
      <c r="B54" s="927">
        <v>0.45</v>
      </c>
      <c r="C54" s="927">
        <v>0.46</v>
      </c>
      <c r="D54" s="927">
        <v>0.51</v>
      </c>
      <c r="E54" s="927">
        <v>0.51</v>
      </c>
      <c r="F54" s="927">
        <v>0.5</v>
      </c>
      <c r="G54" s="927">
        <v>0.51</v>
      </c>
      <c r="H54" s="927">
        <v>0.36</v>
      </c>
      <c r="I54" s="927">
        <v>0.36</v>
      </c>
      <c r="J54" s="927">
        <v>0.37</v>
      </c>
    </row>
    <row r="55" spans="1:14" ht="15" customHeight="1" x14ac:dyDescent="0.3">
      <c r="A55" s="908" t="s">
        <v>294</v>
      </c>
      <c r="B55" s="926">
        <v>0.51</v>
      </c>
      <c r="C55" s="926">
        <v>0.5</v>
      </c>
      <c r="D55" s="926">
        <v>0.52</v>
      </c>
      <c r="E55" s="926">
        <v>0.52</v>
      </c>
      <c r="F55" s="926">
        <v>0.51</v>
      </c>
      <c r="G55" s="926">
        <v>0.52</v>
      </c>
      <c r="H55" s="926">
        <v>0.38</v>
      </c>
      <c r="I55" s="926">
        <v>0.37</v>
      </c>
      <c r="J55" s="926">
        <v>0.37</v>
      </c>
    </row>
    <row r="56" spans="1:14" ht="15" customHeight="1" x14ac:dyDescent="0.3">
      <c r="A56" s="908" t="s">
        <v>293</v>
      </c>
      <c r="B56" s="926">
        <v>0.5</v>
      </c>
      <c r="C56" s="926">
        <v>0.53</v>
      </c>
      <c r="D56" s="926">
        <v>0.67</v>
      </c>
      <c r="E56" s="926">
        <v>0.67</v>
      </c>
      <c r="F56" s="926">
        <v>0.67</v>
      </c>
      <c r="G56" s="926">
        <v>0.67</v>
      </c>
      <c r="H56" s="926">
        <v>0.37</v>
      </c>
      <c r="I56" s="926">
        <v>0.37</v>
      </c>
      <c r="J56" s="926">
        <v>0.38</v>
      </c>
    </row>
    <row r="57" spans="1:14" ht="15" customHeight="1" x14ac:dyDescent="0.3">
      <c r="A57" s="908" t="s">
        <v>295</v>
      </c>
      <c r="B57" s="926">
        <v>0.44</v>
      </c>
      <c r="C57" s="926">
        <v>0.44</v>
      </c>
      <c r="D57" s="926">
        <v>0.45</v>
      </c>
      <c r="E57" s="926">
        <v>0.44</v>
      </c>
      <c r="F57" s="926">
        <v>0.44</v>
      </c>
      <c r="G57" s="926">
        <v>0.45</v>
      </c>
      <c r="H57" s="926">
        <v>0.39</v>
      </c>
      <c r="I57" s="926">
        <v>0.4</v>
      </c>
      <c r="J57" s="926">
        <v>0.41</v>
      </c>
    </row>
    <row r="58" spans="1:14" ht="15" customHeight="1" x14ac:dyDescent="0.3">
      <c r="A58" s="908" t="s">
        <v>292</v>
      </c>
      <c r="B58" s="926">
        <v>0.37</v>
      </c>
      <c r="C58" s="926">
        <v>0.38</v>
      </c>
      <c r="D58" s="926">
        <v>0.43</v>
      </c>
      <c r="E58" s="926">
        <v>0.43</v>
      </c>
      <c r="F58" s="926">
        <v>0.43</v>
      </c>
      <c r="G58" s="926">
        <v>0.43</v>
      </c>
      <c r="H58" s="926">
        <v>0.31</v>
      </c>
      <c r="I58" s="926">
        <v>0.31</v>
      </c>
      <c r="J58" s="926">
        <v>0.31</v>
      </c>
    </row>
    <row r="59" spans="1:14" ht="9.6" customHeight="1" x14ac:dyDescent="0.3">
      <c r="A59" s="928"/>
      <c r="B59" s="927"/>
      <c r="C59" s="929"/>
      <c r="D59" s="929"/>
      <c r="E59" s="929"/>
      <c r="F59" s="929"/>
      <c r="G59" s="929"/>
      <c r="H59" s="929"/>
      <c r="I59" s="929"/>
      <c r="J59" s="929"/>
      <c r="N59" s="444"/>
    </row>
    <row r="60" spans="1:14" ht="15" customHeight="1" x14ac:dyDescent="0.3">
      <c r="A60" s="928" t="s">
        <v>383</v>
      </c>
      <c r="B60" s="927">
        <v>0.12</v>
      </c>
      <c r="C60" s="927">
        <v>0.12</v>
      </c>
      <c r="D60" s="927">
        <v>0.12</v>
      </c>
      <c r="E60" s="927">
        <v>0.12</v>
      </c>
      <c r="F60" s="927">
        <v>0.12</v>
      </c>
      <c r="G60" s="927">
        <v>0.12</v>
      </c>
      <c r="H60" s="927">
        <v>0.08</v>
      </c>
      <c r="I60" s="927">
        <v>0.08</v>
      </c>
      <c r="J60" s="927">
        <v>0.08</v>
      </c>
      <c r="N60" s="443"/>
    </row>
    <row r="61" spans="1:14" ht="15" customHeight="1" x14ac:dyDescent="0.3">
      <c r="A61" s="908" t="s">
        <v>294</v>
      </c>
      <c r="B61" s="926">
        <v>0.12</v>
      </c>
      <c r="C61" s="926">
        <v>0.12</v>
      </c>
      <c r="D61" s="926">
        <v>0.12</v>
      </c>
      <c r="E61" s="926">
        <v>0.12</v>
      </c>
      <c r="F61" s="926">
        <v>0.12</v>
      </c>
      <c r="G61" s="926">
        <v>0.13</v>
      </c>
      <c r="H61" s="926">
        <v>0.13</v>
      </c>
      <c r="I61" s="926">
        <v>0.12</v>
      </c>
      <c r="J61" s="926">
        <v>0.12</v>
      </c>
      <c r="N61" s="443"/>
    </row>
    <row r="62" spans="1:14" ht="15" customHeight="1" x14ac:dyDescent="0.3">
      <c r="A62" s="908" t="s">
        <v>293</v>
      </c>
      <c r="B62" s="926">
        <v>0.22</v>
      </c>
      <c r="C62" s="926">
        <v>0.22</v>
      </c>
      <c r="D62" s="926">
        <v>0.22</v>
      </c>
      <c r="E62" s="926">
        <v>0.22</v>
      </c>
      <c r="F62" s="926">
        <v>0.22</v>
      </c>
      <c r="G62" s="926">
        <v>0.22</v>
      </c>
      <c r="H62" s="926">
        <v>0.09</v>
      </c>
      <c r="I62" s="926">
        <v>0.08</v>
      </c>
      <c r="J62" s="926">
        <v>0.08</v>
      </c>
      <c r="N62" s="443"/>
    </row>
    <row r="63" spans="1:14" ht="15" customHeight="1" x14ac:dyDescent="0.3">
      <c r="A63" s="908" t="s">
        <v>295</v>
      </c>
      <c r="B63" s="926">
        <v>0.15</v>
      </c>
      <c r="C63" s="926">
        <v>0.15</v>
      </c>
      <c r="D63" s="926">
        <v>0.15</v>
      </c>
      <c r="E63" s="926">
        <v>0.15</v>
      </c>
      <c r="F63" s="926">
        <v>0.15</v>
      </c>
      <c r="G63" s="926">
        <v>0.15</v>
      </c>
      <c r="H63" s="926">
        <v>0.12</v>
      </c>
      <c r="I63" s="926">
        <v>0.12</v>
      </c>
      <c r="J63" s="926">
        <v>0.12</v>
      </c>
      <c r="N63" s="443"/>
    </row>
    <row r="64" spans="1:14" ht="15" customHeight="1" x14ac:dyDescent="0.3">
      <c r="A64" s="130" t="s">
        <v>292</v>
      </c>
      <c r="B64" s="137">
        <v>0.03</v>
      </c>
      <c r="C64" s="137">
        <v>0.03</v>
      </c>
      <c r="D64" s="137">
        <v>0.03</v>
      </c>
      <c r="E64" s="137">
        <v>0.03</v>
      </c>
      <c r="F64" s="137">
        <v>0.03</v>
      </c>
      <c r="G64" s="137">
        <v>0.03</v>
      </c>
      <c r="H64" s="137">
        <v>0.03</v>
      </c>
      <c r="I64" s="137">
        <v>0.03</v>
      </c>
      <c r="J64" s="137">
        <v>0.03</v>
      </c>
    </row>
  </sheetData>
  <pageMargins left="0.7" right="0.7" top="0.75" bottom="0.75" header="0.3" footer="0.3"/>
  <pageSetup paperSize="9" scale="75" orientation="portrait" r:id="rId1"/>
  <ignoredErrors>
    <ignoredError sqref="B26:F26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BEF36-61D4-473D-B26D-66F671F60ABF}">
  <sheetPr codeName="Sheet43"/>
  <dimension ref="A1:I61"/>
  <sheetViews>
    <sheetView showGridLines="0" tabSelected="1" view="pageLayout" topLeftCell="A67" zoomScaleNormal="100" zoomScaleSheetLayoutView="100" workbookViewId="0"/>
  </sheetViews>
  <sheetFormatPr defaultColWidth="9.109375" defaultRowHeight="14.4" x14ac:dyDescent="0.3"/>
  <cols>
    <col min="1" max="1" width="54" style="145" customWidth="1"/>
    <col min="2" max="7" width="10.33203125" style="145" customWidth="1"/>
    <col min="8" max="9" width="11.6640625" style="145" customWidth="1"/>
    <col min="10" max="16384" width="9.109375" style="145"/>
  </cols>
  <sheetData>
    <row r="1" spans="1:9" ht="13.5" customHeight="1" x14ac:dyDescent="0.3">
      <c r="A1" s="88" t="s">
        <v>1149</v>
      </c>
      <c r="B1" s="87"/>
      <c r="C1" s="86"/>
      <c r="D1" s="85"/>
      <c r="E1" s="85"/>
      <c r="F1" s="87"/>
      <c r="G1" s="86"/>
    </row>
    <row r="2" spans="1:9" ht="13.5" customHeight="1" x14ac:dyDescent="0.3">
      <c r="A2" s="88"/>
      <c r="B2" s="87"/>
      <c r="C2" s="86"/>
      <c r="D2" s="85"/>
      <c r="E2" s="85"/>
      <c r="F2" s="87"/>
      <c r="G2" s="86"/>
    </row>
    <row r="3" spans="1:9" ht="13.5" customHeight="1" x14ac:dyDescent="0.3">
      <c r="A3" s="147" t="s">
        <v>0</v>
      </c>
      <c r="B3" s="2174" t="s">
        <v>1284</v>
      </c>
      <c r="C3" s="2174"/>
      <c r="D3" s="2174" t="s">
        <v>1148</v>
      </c>
      <c r="E3" s="2174"/>
      <c r="F3" s="2174" t="s">
        <v>1283</v>
      </c>
      <c r="G3" s="2174"/>
    </row>
    <row r="4" spans="1:9" ht="13.5" customHeight="1" x14ac:dyDescent="0.3">
      <c r="A4" s="446"/>
      <c r="B4" s="2175" t="s">
        <v>430</v>
      </c>
      <c r="C4" s="2175" t="s">
        <v>429</v>
      </c>
      <c r="D4" s="2177" t="s">
        <v>430</v>
      </c>
      <c r="E4" s="2177" t="s">
        <v>429</v>
      </c>
      <c r="F4" s="2175" t="s">
        <v>430</v>
      </c>
      <c r="G4" s="2175" t="s">
        <v>429</v>
      </c>
    </row>
    <row r="5" spans="1:9" ht="14.25" customHeight="1" thickBot="1" x14ac:dyDescent="0.35">
      <c r="A5" s="126" t="s">
        <v>137</v>
      </c>
      <c r="B5" s="2176"/>
      <c r="C5" s="2176"/>
      <c r="D5" s="2178"/>
      <c r="E5" s="2178"/>
      <c r="F5" s="2176"/>
      <c r="G5" s="2176"/>
    </row>
    <row r="6" spans="1:9" ht="13.5" customHeight="1" x14ac:dyDescent="0.3">
      <c r="A6" s="949" t="s">
        <v>428</v>
      </c>
      <c r="B6" s="944">
        <v>9379</v>
      </c>
      <c r="C6" s="944">
        <v>117242</v>
      </c>
      <c r="D6" s="944">
        <v>9389</v>
      </c>
      <c r="E6" s="944">
        <v>117367</v>
      </c>
      <c r="F6" s="944">
        <v>10254</v>
      </c>
      <c r="G6" s="944">
        <v>128172</v>
      </c>
      <c r="H6" s="146"/>
      <c r="I6" s="146"/>
    </row>
    <row r="7" spans="1:9" ht="13.5" customHeight="1" x14ac:dyDescent="0.3">
      <c r="A7" s="187" t="s">
        <v>427</v>
      </c>
      <c r="B7" s="947">
        <v>604</v>
      </c>
      <c r="C7" s="947">
        <v>7546</v>
      </c>
      <c r="D7" s="947">
        <v>496</v>
      </c>
      <c r="E7" s="947">
        <v>6199</v>
      </c>
      <c r="F7" s="947">
        <v>605</v>
      </c>
      <c r="G7" s="947">
        <v>7568</v>
      </c>
      <c r="H7" s="146"/>
      <c r="I7" s="146"/>
    </row>
    <row r="8" spans="1:9" ht="13.5" customHeight="1" x14ac:dyDescent="0.3">
      <c r="A8" s="187"/>
      <c r="B8" s="947" t="s">
        <v>62</v>
      </c>
      <c r="C8" s="947" t="s">
        <v>62</v>
      </c>
      <c r="D8" s="947" t="s">
        <v>62</v>
      </c>
      <c r="E8" s="947" t="s">
        <v>62</v>
      </c>
      <c r="F8" s="947" t="s">
        <v>62</v>
      </c>
      <c r="G8" s="947" t="s">
        <v>62</v>
      </c>
    </row>
    <row r="9" spans="1:9" ht="13.5" customHeight="1" x14ac:dyDescent="0.3">
      <c r="A9" s="187" t="s">
        <v>426</v>
      </c>
      <c r="B9" s="947">
        <v>8349</v>
      </c>
      <c r="C9" s="947">
        <v>104365</v>
      </c>
      <c r="D9" s="947">
        <v>8295</v>
      </c>
      <c r="E9" s="947">
        <v>103694</v>
      </c>
      <c r="F9" s="947">
        <v>8949</v>
      </c>
      <c r="G9" s="947">
        <v>111858</v>
      </c>
    </row>
    <row r="10" spans="1:9" ht="13.5" customHeight="1" x14ac:dyDescent="0.3">
      <c r="A10" s="187" t="s">
        <v>397</v>
      </c>
      <c r="B10" s="947" t="s">
        <v>62</v>
      </c>
      <c r="C10" s="947" t="s">
        <v>62</v>
      </c>
      <c r="D10" s="947" t="s">
        <v>62</v>
      </c>
      <c r="E10" s="947" t="s">
        <v>62</v>
      </c>
      <c r="F10" s="947" t="s">
        <v>62</v>
      </c>
      <c r="G10" s="947" t="s">
        <v>62</v>
      </c>
    </row>
    <row r="11" spans="1:9" ht="13.5" customHeight="1" x14ac:dyDescent="0.3">
      <c r="A11" s="187" t="s">
        <v>403</v>
      </c>
      <c r="B11" s="947">
        <v>5482</v>
      </c>
      <c r="C11" s="947">
        <v>68522</v>
      </c>
      <c r="D11" s="947">
        <v>5398</v>
      </c>
      <c r="E11" s="947">
        <v>67479</v>
      </c>
      <c r="F11" s="947">
        <v>5918</v>
      </c>
      <c r="G11" s="947">
        <v>73978</v>
      </c>
    </row>
    <row r="12" spans="1:9" ht="13.5" customHeight="1" x14ac:dyDescent="0.3">
      <c r="A12" s="951" t="s">
        <v>425</v>
      </c>
      <c r="B12" s="947">
        <v>4561</v>
      </c>
      <c r="C12" s="947">
        <v>57014</v>
      </c>
      <c r="D12" s="947">
        <v>4568</v>
      </c>
      <c r="E12" s="947">
        <v>57103</v>
      </c>
      <c r="F12" s="947">
        <v>4965</v>
      </c>
      <c r="G12" s="947">
        <v>62063</v>
      </c>
    </row>
    <row r="13" spans="1:9" ht="13.5" customHeight="1" x14ac:dyDescent="0.3">
      <c r="A13" s="951" t="s">
        <v>424</v>
      </c>
      <c r="B13" s="947">
        <v>921</v>
      </c>
      <c r="C13" s="947">
        <v>11508</v>
      </c>
      <c r="D13" s="947">
        <v>830</v>
      </c>
      <c r="E13" s="947">
        <v>10376</v>
      </c>
      <c r="F13" s="947">
        <v>953</v>
      </c>
      <c r="G13" s="947">
        <v>11915</v>
      </c>
      <c r="I13" s="314"/>
    </row>
    <row r="14" spans="1:9" ht="13.5" customHeight="1" x14ac:dyDescent="0.3">
      <c r="A14" s="187" t="s">
        <v>400</v>
      </c>
      <c r="B14" s="947">
        <v>503</v>
      </c>
      <c r="C14" s="947">
        <v>6293</v>
      </c>
      <c r="D14" s="947">
        <v>491</v>
      </c>
      <c r="E14" s="947">
        <v>6135</v>
      </c>
      <c r="F14" s="947">
        <v>491</v>
      </c>
      <c r="G14" s="947">
        <v>6129</v>
      </c>
    </row>
    <row r="15" spans="1:9" ht="13.5" customHeight="1" x14ac:dyDescent="0.3">
      <c r="A15" s="187" t="s">
        <v>396</v>
      </c>
      <c r="B15" s="947">
        <v>2037</v>
      </c>
      <c r="C15" s="947">
        <v>25468</v>
      </c>
      <c r="D15" s="947">
        <v>2100</v>
      </c>
      <c r="E15" s="947">
        <v>26248</v>
      </c>
      <c r="F15" s="947">
        <v>2080</v>
      </c>
      <c r="G15" s="947">
        <v>26004</v>
      </c>
    </row>
    <row r="16" spans="1:9" ht="13.5" customHeight="1" x14ac:dyDescent="0.3">
      <c r="A16" s="187" t="s">
        <v>399</v>
      </c>
      <c r="B16" s="947">
        <v>72</v>
      </c>
      <c r="C16" s="947">
        <v>893</v>
      </c>
      <c r="D16" s="947">
        <v>70</v>
      </c>
      <c r="E16" s="947">
        <v>874</v>
      </c>
      <c r="F16" s="947">
        <v>99</v>
      </c>
      <c r="G16" s="947">
        <v>1239</v>
      </c>
    </row>
    <row r="17" spans="1:7" ht="13.5" customHeight="1" x14ac:dyDescent="0.3">
      <c r="A17" s="187" t="s">
        <v>395</v>
      </c>
      <c r="B17" s="947">
        <v>255</v>
      </c>
      <c r="C17" s="947">
        <v>3189</v>
      </c>
      <c r="D17" s="947">
        <v>236</v>
      </c>
      <c r="E17" s="947">
        <v>2958</v>
      </c>
      <c r="F17" s="947">
        <v>361</v>
      </c>
      <c r="G17" s="947">
        <v>4508</v>
      </c>
    </row>
    <row r="18" spans="1:7" ht="13.5" customHeight="1" x14ac:dyDescent="0.3">
      <c r="A18" s="187"/>
      <c r="B18" s="947" t="s">
        <v>62</v>
      </c>
      <c r="C18" s="947" t="s">
        <v>62</v>
      </c>
      <c r="D18" s="947" t="s">
        <v>62</v>
      </c>
      <c r="E18" s="947" t="s">
        <v>62</v>
      </c>
      <c r="F18" s="947" t="s">
        <v>62</v>
      </c>
      <c r="G18" s="947" t="s">
        <v>62</v>
      </c>
    </row>
    <row r="19" spans="1:7" ht="13.5" customHeight="1" x14ac:dyDescent="0.3">
      <c r="A19" s="187" t="s">
        <v>398</v>
      </c>
      <c r="B19" s="947">
        <v>1030</v>
      </c>
      <c r="C19" s="947">
        <v>12877</v>
      </c>
      <c r="D19" s="947">
        <v>1094</v>
      </c>
      <c r="E19" s="947">
        <v>13673</v>
      </c>
      <c r="F19" s="947">
        <v>1305</v>
      </c>
      <c r="G19" s="947">
        <v>16314</v>
      </c>
    </row>
    <row r="20" spans="1:7" ht="13.5" customHeight="1" x14ac:dyDescent="0.3">
      <c r="A20" s="187" t="s">
        <v>423</v>
      </c>
      <c r="B20" s="947">
        <v>69</v>
      </c>
      <c r="C20" s="947">
        <v>857</v>
      </c>
      <c r="D20" s="947">
        <v>79</v>
      </c>
      <c r="E20" s="947">
        <v>980</v>
      </c>
      <c r="F20" s="947">
        <v>36</v>
      </c>
      <c r="G20" s="947">
        <v>447</v>
      </c>
    </row>
    <row r="21" spans="1:7" ht="13.5" customHeight="1" x14ac:dyDescent="0.3">
      <c r="A21" s="187" t="s">
        <v>422</v>
      </c>
      <c r="B21" s="947">
        <v>7</v>
      </c>
      <c r="C21" s="947">
        <v>91</v>
      </c>
      <c r="D21" s="947">
        <v>5</v>
      </c>
      <c r="E21" s="947">
        <v>67</v>
      </c>
      <c r="F21" s="947">
        <v>7</v>
      </c>
      <c r="G21" s="947">
        <v>85</v>
      </c>
    </row>
    <row r="22" spans="1:7" ht="13.5" customHeight="1" x14ac:dyDescent="0.3">
      <c r="A22" s="187" t="s">
        <v>421</v>
      </c>
      <c r="B22" s="947" t="s">
        <v>62</v>
      </c>
      <c r="C22" s="947">
        <v>0</v>
      </c>
      <c r="D22" s="947" t="s">
        <v>62</v>
      </c>
      <c r="E22" s="947">
        <v>0</v>
      </c>
      <c r="F22" s="947">
        <v>0</v>
      </c>
      <c r="G22" s="947">
        <v>4</v>
      </c>
    </row>
    <row r="23" spans="1:7" ht="13.5" customHeight="1" x14ac:dyDescent="0.3">
      <c r="A23" s="187" t="s">
        <v>420</v>
      </c>
      <c r="B23" s="947" t="s">
        <v>62</v>
      </c>
      <c r="C23" s="947" t="s">
        <v>62</v>
      </c>
      <c r="D23" s="947" t="s">
        <v>62</v>
      </c>
      <c r="E23" s="947" t="s">
        <v>62</v>
      </c>
      <c r="F23" s="947" t="s">
        <v>62</v>
      </c>
      <c r="G23" s="947" t="s">
        <v>62</v>
      </c>
    </row>
    <row r="24" spans="1:7" ht="13.5" customHeight="1" x14ac:dyDescent="0.3">
      <c r="A24" s="187" t="s">
        <v>419</v>
      </c>
      <c r="B24" s="947" t="s">
        <v>62</v>
      </c>
      <c r="C24" s="947" t="s">
        <v>62</v>
      </c>
      <c r="D24" s="947" t="s">
        <v>62</v>
      </c>
      <c r="E24" s="947" t="s">
        <v>62</v>
      </c>
      <c r="F24" s="947" t="s">
        <v>62</v>
      </c>
      <c r="G24" s="947" t="s">
        <v>62</v>
      </c>
    </row>
    <row r="25" spans="1:7" ht="13.5" customHeight="1" x14ac:dyDescent="0.3">
      <c r="A25" s="187" t="s">
        <v>418</v>
      </c>
      <c r="B25" s="947">
        <v>10</v>
      </c>
      <c r="C25" s="947">
        <v>129</v>
      </c>
      <c r="D25" s="947">
        <v>13</v>
      </c>
      <c r="E25" s="947">
        <v>163</v>
      </c>
      <c r="F25" s="947">
        <v>22</v>
      </c>
      <c r="G25" s="947">
        <v>278</v>
      </c>
    </row>
    <row r="26" spans="1:7" ht="13.5" customHeight="1" x14ac:dyDescent="0.3">
      <c r="A26" s="187" t="s">
        <v>417</v>
      </c>
      <c r="B26" s="947">
        <v>125</v>
      </c>
      <c r="C26" s="947">
        <v>1565</v>
      </c>
      <c r="D26" s="947">
        <v>131</v>
      </c>
      <c r="E26" s="947">
        <v>1629</v>
      </c>
      <c r="F26" s="947">
        <v>312</v>
      </c>
      <c r="G26" s="947">
        <v>3896</v>
      </c>
    </row>
    <row r="27" spans="1:7" ht="13.5" customHeight="1" x14ac:dyDescent="0.3">
      <c r="A27" s="187" t="s">
        <v>416</v>
      </c>
      <c r="B27" s="947">
        <v>273</v>
      </c>
      <c r="C27" s="947">
        <v>3416</v>
      </c>
      <c r="D27" s="947">
        <v>296</v>
      </c>
      <c r="E27" s="947">
        <v>3704</v>
      </c>
      <c r="F27" s="947">
        <v>371</v>
      </c>
      <c r="G27" s="947">
        <v>4633</v>
      </c>
    </row>
    <row r="28" spans="1:7" ht="13.5" customHeight="1" x14ac:dyDescent="0.3">
      <c r="A28" s="187" t="s">
        <v>415</v>
      </c>
      <c r="B28" s="947">
        <v>100</v>
      </c>
      <c r="C28" s="896">
        <v>1245</v>
      </c>
      <c r="D28" s="947">
        <v>117</v>
      </c>
      <c r="E28" s="896">
        <v>1459</v>
      </c>
      <c r="F28" s="947">
        <v>190</v>
      </c>
      <c r="G28" s="896">
        <v>2381</v>
      </c>
    </row>
    <row r="29" spans="1:7" ht="13.5" customHeight="1" x14ac:dyDescent="0.3">
      <c r="A29" s="187" t="s">
        <v>414</v>
      </c>
      <c r="B29" s="947">
        <v>9</v>
      </c>
      <c r="C29" s="896">
        <v>108</v>
      </c>
      <c r="D29" s="947">
        <v>9</v>
      </c>
      <c r="E29" s="896">
        <v>117</v>
      </c>
      <c r="F29" s="947">
        <v>33</v>
      </c>
      <c r="G29" s="896">
        <v>411</v>
      </c>
    </row>
    <row r="30" spans="1:7" ht="13.5" customHeight="1" x14ac:dyDescent="0.3">
      <c r="A30" s="187" t="s">
        <v>413</v>
      </c>
      <c r="B30" s="947">
        <v>77</v>
      </c>
      <c r="C30" s="896">
        <v>967</v>
      </c>
      <c r="D30" s="947">
        <v>75</v>
      </c>
      <c r="E30" s="896">
        <v>938</v>
      </c>
      <c r="F30" s="947">
        <v>66</v>
      </c>
      <c r="G30" s="896">
        <v>820</v>
      </c>
    </row>
    <row r="31" spans="1:7" ht="13.5" customHeight="1" x14ac:dyDescent="0.3">
      <c r="A31" s="187" t="s">
        <v>412</v>
      </c>
      <c r="B31" s="947">
        <v>3</v>
      </c>
      <c r="C31" s="896">
        <v>33</v>
      </c>
      <c r="D31" s="947">
        <v>3</v>
      </c>
      <c r="E31" s="896">
        <v>38</v>
      </c>
      <c r="F31" s="947">
        <v>3</v>
      </c>
      <c r="G31" s="896">
        <v>42</v>
      </c>
    </row>
    <row r="32" spans="1:7" ht="13.5" customHeight="1" x14ac:dyDescent="0.3">
      <c r="A32" s="950" t="s">
        <v>411</v>
      </c>
      <c r="B32" s="947" t="s">
        <v>62</v>
      </c>
      <c r="C32" s="947" t="s">
        <v>62</v>
      </c>
      <c r="D32" s="947" t="s">
        <v>62</v>
      </c>
      <c r="E32" s="896" t="s">
        <v>62</v>
      </c>
      <c r="F32" s="947" t="s">
        <v>62</v>
      </c>
      <c r="G32" s="896" t="s">
        <v>62</v>
      </c>
    </row>
    <row r="33" spans="1:7" ht="13.5" customHeight="1" x14ac:dyDescent="0.3">
      <c r="A33" s="187" t="s">
        <v>410</v>
      </c>
      <c r="B33" s="947">
        <v>27</v>
      </c>
      <c r="C33" s="947">
        <v>336</v>
      </c>
      <c r="D33" s="947">
        <v>25</v>
      </c>
      <c r="E33" s="896">
        <v>312</v>
      </c>
      <c r="F33" s="947" t="s">
        <v>62</v>
      </c>
      <c r="G33" s="896" t="s">
        <v>62</v>
      </c>
    </row>
    <row r="34" spans="1:7" ht="13.5" customHeight="1" x14ac:dyDescent="0.3">
      <c r="A34" s="187" t="s">
        <v>409</v>
      </c>
      <c r="B34" s="947">
        <v>277</v>
      </c>
      <c r="C34" s="896">
        <v>3461</v>
      </c>
      <c r="D34" s="947">
        <v>281</v>
      </c>
      <c r="E34" s="896">
        <v>3515</v>
      </c>
      <c r="F34" s="947">
        <v>207</v>
      </c>
      <c r="G34" s="896">
        <v>2594</v>
      </c>
    </row>
    <row r="35" spans="1:7" ht="13.5" customHeight="1" x14ac:dyDescent="0.3">
      <c r="A35" s="187" t="s">
        <v>408</v>
      </c>
      <c r="B35" s="947">
        <v>53</v>
      </c>
      <c r="C35" s="896">
        <v>669</v>
      </c>
      <c r="D35" s="947">
        <v>60</v>
      </c>
      <c r="E35" s="896">
        <v>751</v>
      </c>
      <c r="F35" s="947">
        <v>58</v>
      </c>
      <c r="G35" s="896">
        <v>723</v>
      </c>
    </row>
    <row r="36" spans="1:7" ht="13.5" customHeight="1" x14ac:dyDescent="0.3">
      <c r="A36" s="187"/>
      <c r="B36" s="944" t="s">
        <v>62</v>
      </c>
      <c r="C36" s="896" t="s">
        <v>62</v>
      </c>
      <c r="D36" s="944" t="s">
        <v>62</v>
      </c>
      <c r="E36" s="896" t="s">
        <v>62</v>
      </c>
      <c r="F36" s="944" t="s">
        <v>62</v>
      </c>
      <c r="G36" s="896" t="s">
        <v>62</v>
      </c>
    </row>
    <row r="37" spans="1:7" ht="13.5" customHeight="1" x14ac:dyDescent="0.3">
      <c r="A37" s="949" t="s">
        <v>394</v>
      </c>
      <c r="B37" s="944">
        <v>54</v>
      </c>
      <c r="C37" s="943">
        <v>674</v>
      </c>
      <c r="D37" s="944">
        <v>64</v>
      </c>
      <c r="E37" s="943">
        <v>795</v>
      </c>
      <c r="F37" s="944">
        <v>88</v>
      </c>
      <c r="G37" s="943">
        <v>1099</v>
      </c>
    </row>
    <row r="38" spans="1:7" ht="13.5" customHeight="1" x14ac:dyDescent="0.3">
      <c r="A38" s="905"/>
      <c r="B38" s="944" t="s">
        <v>62</v>
      </c>
      <c r="C38" s="896" t="s">
        <v>62</v>
      </c>
      <c r="D38" s="944" t="s">
        <v>62</v>
      </c>
      <c r="E38" s="896" t="s">
        <v>62</v>
      </c>
      <c r="F38" s="944" t="s">
        <v>62</v>
      </c>
      <c r="G38" s="896" t="s">
        <v>62</v>
      </c>
    </row>
    <row r="39" spans="1:7" ht="13.5" customHeight="1" x14ac:dyDescent="0.3">
      <c r="A39" s="945" t="s">
        <v>393</v>
      </c>
      <c r="B39" s="944">
        <v>688</v>
      </c>
      <c r="C39" s="943">
        <v>8594</v>
      </c>
      <c r="D39" s="944">
        <v>395</v>
      </c>
      <c r="E39" s="943">
        <v>4934</v>
      </c>
      <c r="F39" s="944">
        <v>580</v>
      </c>
      <c r="G39" s="943">
        <v>7253</v>
      </c>
    </row>
    <row r="40" spans="1:7" ht="13.5" customHeight="1" x14ac:dyDescent="0.3">
      <c r="A40" s="905" t="s">
        <v>392</v>
      </c>
      <c r="B40" s="947">
        <v>466</v>
      </c>
      <c r="C40" s="896">
        <v>5825</v>
      </c>
      <c r="D40" s="947">
        <v>330</v>
      </c>
      <c r="E40" s="896">
        <v>4126</v>
      </c>
      <c r="F40" s="947">
        <v>383</v>
      </c>
      <c r="G40" s="896">
        <v>4790</v>
      </c>
    </row>
    <row r="41" spans="1:7" ht="13.5" customHeight="1" x14ac:dyDescent="0.3">
      <c r="A41" s="905" t="s">
        <v>391</v>
      </c>
      <c r="B41" s="947">
        <v>69</v>
      </c>
      <c r="C41" s="947">
        <v>865</v>
      </c>
      <c r="D41" s="947">
        <v>65</v>
      </c>
      <c r="E41" s="947">
        <v>808</v>
      </c>
      <c r="F41" s="947">
        <v>84</v>
      </c>
      <c r="G41" s="947">
        <v>1044</v>
      </c>
    </row>
    <row r="42" spans="1:7" ht="13.5" customHeight="1" x14ac:dyDescent="0.3">
      <c r="A42" s="905" t="s">
        <v>390</v>
      </c>
      <c r="B42" s="947">
        <v>153</v>
      </c>
      <c r="C42" s="896">
        <v>1904</v>
      </c>
      <c r="D42" s="947" t="s">
        <v>62</v>
      </c>
      <c r="E42" s="896">
        <v>0</v>
      </c>
      <c r="F42" s="947">
        <v>113</v>
      </c>
      <c r="G42" s="896">
        <v>1419</v>
      </c>
    </row>
    <row r="43" spans="1:7" ht="13.5" customHeight="1" x14ac:dyDescent="0.3">
      <c r="A43" s="905"/>
      <c r="B43" s="947"/>
      <c r="C43" s="896"/>
      <c r="D43" s="947"/>
      <c r="E43" s="896"/>
      <c r="F43" s="947"/>
      <c r="G43" s="896"/>
    </row>
    <row r="44" spans="1:7" ht="13.5" customHeight="1" x14ac:dyDescent="0.3">
      <c r="A44" s="945" t="s">
        <v>770</v>
      </c>
      <c r="B44" s="944">
        <v>0</v>
      </c>
      <c r="C44" s="943">
        <v>0</v>
      </c>
      <c r="D44" s="944">
        <v>0</v>
      </c>
      <c r="E44" s="943">
        <v>4</v>
      </c>
      <c r="F44" s="944">
        <v>0</v>
      </c>
      <c r="G44" s="943">
        <v>1</v>
      </c>
    </row>
    <row r="45" spans="1:7" ht="13.5" customHeight="1" x14ac:dyDescent="0.3">
      <c r="A45" s="905"/>
      <c r="B45" s="944" t="s">
        <v>62</v>
      </c>
      <c r="C45" s="896" t="s">
        <v>62</v>
      </c>
      <c r="D45" s="944" t="s">
        <v>62</v>
      </c>
      <c r="E45" s="896" t="s">
        <v>62</v>
      </c>
      <c r="F45" s="944" t="s">
        <v>62</v>
      </c>
      <c r="G45" s="896" t="s">
        <v>62</v>
      </c>
    </row>
    <row r="46" spans="1:7" ht="13.5" customHeight="1" x14ac:dyDescent="0.3">
      <c r="A46" s="945" t="s">
        <v>389</v>
      </c>
      <c r="B46" s="944">
        <v>1176</v>
      </c>
      <c r="C46" s="943">
        <v>14701</v>
      </c>
      <c r="D46" s="944">
        <v>1256</v>
      </c>
      <c r="E46" s="943">
        <v>15698</v>
      </c>
      <c r="F46" s="944">
        <v>1256</v>
      </c>
      <c r="G46" s="943">
        <v>15698</v>
      </c>
    </row>
    <row r="47" spans="1:7" ht="13.5" customHeight="1" x14ac:dyDescent="0.3">
      <c r="A47" s="948" t="s">
        <v>572</v>
      </c>
      <c r="B47" s="947">
        <v>1176</v>
      </c>
      <c r="C47" s="896">
        <v>14701</v>
      </c>
      <c r="D47" s="947">
        <v>1256</v>
      </c>
      <c r="E47" s="896">
        <v>15698</v>
      </c>
      <c r="F47" s="947">
        <v>1256</v>
      </c>
      <c r="G47" s="896">
        <v>15698</v>
      </c>
    </row>
    <row r="48" spans="1:7" ht="13.5" customHeight="1" x14ac:dyDescent="0.3">
      <c r="A48" s="905"/>
      <c r="B48" s="944" t="s">
        <v>62</v>
      </c>
      <c r="C48" s="896" t="s">
        <v>62</v>
      </c>
      <c r="D48" s="944" t="s">
        <v>62</v>
      </c>
      <c r="E48" s="896" t="s">
        <v>62</v>
      </c>
      <c r="F48" s="944" t="s">
        <v>62</v>
      </c>
      <c r="G48" s="896" t="s">
        <v>62</v>
      </c>
    </row>
    <row r="49" spans="1:7" ht="20.399999999999999" x14ac:dyDescent="0.3">
      <c r="A49" s="946" t="s">
        <v>618</v>
      </c>
      <c r="B49" s="944">
        <v>59</v>
      </c>
      <c r="C49" s="943">
        <v>735</v>
      </c>
      <c r="D49" s="943">
        <v>60</v>
      </c>
      <c r="E49" s="943">
        <v>750</v>
      </c>
      <c r="F49" s="943">
        <v>54</v>
      </c>
      <c r="G49" s="943">
        <v>673</v>
      </c>
    </row>
    <row r="50" spans="1:7" ht="20.399999999999999" x14ac:dyDescent="0.3">
      <c r="A50" s="946" t="s">
        <v>730</v>
      </c>
      <c r="B50" s="943">
        <v>813</v>
      </c>
      <c r="C50" s="943">
        <v>10162</v>
      </c>
      <c r="D50" s="943">
        <v>853</v>
      </c>
      <c r="E50" s="943">
        <v>10667</v>
      </c>
      <c r="F50" s="943">
        <v>809</v>
      </c>
      <c r="G50" s="943">
        <v>10112</v>
      </c>
    </row>
    <row r="51" spans="1:7" ht="13.5" customHeight="1" x14ac:dyDescent="0.3">
      <c r="A51" s="905"/>
      <c r="B51" s="944"/>
      <c r="C51" s="896"/>
      <c r="D51" s="944"/>
      <c r="E51" s="896"/>
    </row>
    <row r="52" spans="1:7" ht="13.5" customHeight="1" x14ac:dyDescent="0.3">
      <c r="A52" s="945" t="s">
        <v>388</v>
      </c>
      <c r="B52" s="944" t="s">
        <v>62</v>
      </c>
      <c r="C52" s="944" t="s">
        <v>62</v>
      </c>
      <c r="D52" s="944" t="s">
        <v>62</v>
      </c>
      <c r="E52" s="943" t="s">
        <v>62</v>
      </c>
      <c r="F52" s="943" t="s">
        <v>62</v>
      </c>
      <c r="G52" s="943" t="s">
        <v>62</v>
      </c>
    </row>
    <row r="53" spans="1:7" ht="13.5" customHeight="1" x14ac:dyDescent="0.3">
      <c r="A53" s="289" t="s">
        <v>288</v>
      </c>
      <c r="B53" s="288">
        <v>12169</v>
      </c>
      <c r="C53" s="288">
        <v>152108</v>
      </c>
      <c r="D53" s="288">
        <v>12017</v>
      </c>
      <c r="E53" s="288">
        <v>150215</v>
      </c>
      <c r="F53" s="288">
        <v>13041</v>
      </c>
      <c r="G53" s="288">
        <v>163007</v>
      </c>
    </row>
    <row r="54" spans="1:7" x14ac:dyDescent="0.3">
      <c r="A54" s="84"/>
      <c r="B54" s="399"/>
      <c r="C54" s="399"/>
      <c r="D54" s="398"/>
      <c r="E54" s="398"/>
      <c r="F54" s="122"/>
      <c r="G54" s="122"/>
    </row>
    <row r="55" spans="1:7" x14ac:dyDescent="0.3">
      <c r="A55" s="122"/>
      <c r="B55" s="122"/>
      <c r="C55" s="122"/>
      <c r="D55" s="122"/>
      <c r="E55" s="122"/>
      <c r="F55" s="122"/>
      <c r="G55" s="122"/>
    </row>
    <row r="56" spans="1:7" x14ac:dyDescent="0.3">
      <c r="A56" s="122"/>
      <c r="B56" s="122"/>
      <c r="C56" s="122"/>
      <c r="D56" s="122"/>
      <c r="E56" s="122"/>
      <c r="F56" s="122"/>
      <c r="G56" s="122"/>
    </row>
    <row r="57" spans="1:7" ht="15" customHeight="1" x14ac:dyDescent="0.3">
      <c r="A57" s="122"/>
      <c r="B57" s="122"/>
      <c r="C57" s="122"/>
      <c r="D57" s="122"/>
      <c r="E57" s="122"/>
      <c r="F57" s="122"/>
      <c r="G57" s="122"/>
    </row>
    <row r="58" spans="1:7" x14ac:dyDescent="0.3">
      <c r="A58" s="122"/>
      <c r="B58" s="122"/>
      <c r="C58" s="122"/>
      <c r="D58" s="122"/>
      <c r="E58" s="122"/>
      <c r="F58" s="122"/>
      <c r="G58" s="122"/>
    </row>
    <row r="59" spans="1:7" ht="15" customHeight="1" x14ac:dyDescent="0.3">
      <c r="A59" s="122"/>
      <c r="B59" s="122"/>
      <c r="C59" s="122"/>
      <c r="D59" s="122"/>
      <c r="E59" s="122"/>
      <c r="F59" s="122"/>
      <c r="G59" s="122"/>
    </row>
    <row r="60" spans="1:7" x14ac:dyDescent="0.3">
      <c r="A60" s="122"/>
      <c r="B60" s="122"/>
      <c r="C60" s="122"/>
      <c r="D60" s="122"/>
      <c r="E60" s="122"/>
    </row>
    <row r="61" spans="1:7" x14ac:dyDescent="0.3">
      <c r="A61" s="122"/>
      <c r="B61" s="122"/>
      <c r="C61" s="122"/>
      <c r="D61" s="122"/>
      <c r="E61" s="122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6488-C741-47EE-9C41-9822C3242B27}">
  <sheetPr codeName="Sheet44"/>
  <dimension ref="A1:I32"/>
  <sheetViews>
    <sheetView showGridLines="0" view="pageLayout" topLeftCell="A61" zoomScaleNormal="100" zoomScaleSheetLayoutView="100" workbookViewId="0"/>
  </sheetViews>
  <sheetFormatPr defaultRowHeight="14.4" x14ac:dyDescent="0.3"/>
  <cols>
    <col min="1" max="1" width="40.44140625" customWidth="1"/>
    <col min="2" max="5" width="11.6640625" customWidth="1"/>
    <col min="6" max="6" width="15.33203125" bestFit="1" customWidth="1"/>
    <col min="7" max="7" width="12.5546875" customWidth="1"/>
  </cols>
  <sheetData>
    <row r="1" spans="1:9" ht="16.2" x14ac:dyDescent="0.3">
      <c r="A1" s="88" t="s">
        <v>1151</v>
      </c>
      <c r="B1" s="122"/>
      <c r="C1" s="122"/>
      <c r="D1" s="122"/>
      <c r="E1" s="122"/>
      <c r="F1" s="122"/>
      <c r="G1" s="122"/>
    </row>
    <row r="2" spans="1:9" x14ac:dyDescent="0.3">
      <c r="A2" s="151" t="s">
        <v>1279</v>
      </c>
      <c r="B2" s="150"/>
      <c r="C2" s="150"/>
      <c r="D2" s="150"/>
      <c r="E2" s="150"/>
      <c r="F2" s="150"/>
      <c r="G2" s="122"/>
    </row>
    <row r="3" spans="1:9" ht="23.25" customHeight="1" x14ac:dyDescent="0.3">
      <c r="A3" s="122"/>
      <c r="B3" s="2179" t="s">
        <v>781</v>
      </c>
      <c r="C3" s="2179"/>
      <c r="D3" s="2179" t="s">
        <v>692</v>
      </c>
      <c r="E3" s="2181"/>
      <c r="F3" s="2179" t="s">
        <v>288</v>
      </c>
      <c r="G3" s="2181"/>
    </row>
    <row r="4" spans="1:9" x14ac:dyDescent="0.3">
      <c r="A4" s="398"/>
      <c r="B4" s="2180"/>
      <c r="C4" s="2180"/>
      <c r="D4" s="2182"/>
      <c r="E4" s="2182"/>
      <c r="F4" s="2182"/>
      <c r="G4" s="2182"/>
    </row>
    <row r="5" spans="1:9" x14ac:dyDescent="0.3">
      <c r="A5" s="952"/>
      <c r="B5" s="2183" t="s">
        <v>429</v>
      </c>
      <c r="C5" s="2183" t="s">
        <v>433</v>
      </c>
      <c r="D5" s="2183" t="s">
        <v>429</v>
      </c>
      <c r="E5" s="2183" t="s">
        <v>433</v>
      </c>
      <c r="F5" s="2183" t="s">
        <v>429</v>
      </c>
      <c r="G5" s="2183" t="s">
        <v>433</v>
      </c>
    </row>
    <row r="6" spans="1:9" ht="15" thickBot="1" x14ac:dyDescent="0.35">
      <c r="A6" s="149" t="s">
        <v>137</v>
      </c>
      <c r="B6" s="2184"/>
      <c r="C6" s="2184"/>
      <c r="D6" s="2184"/>
      <c r="E6" s="2184"/>
      <c r="F6" s="2184"/>
      <c r="G6" s="2184"/>
    </row>
    <row r="7" spans="1:9" s="449" customFormat="1" x14ac:dyDescent="0.3">
      <c r="A7" s="452" t="s">
        <v>780</v>
      </c>
      <c r="B7" s="447">
        <v>1062</v>
      </c>
      <c r="C7" s="447">
        <v>85</v>
      </c>
      <c r="D7" s="148" t="s">
        <v>62</v>
      </c>
      <c r="E7" s="447" t="s">
        <v>62</v>
      </c>
      <c r="F7" s="447">
        <v>1062</v>
      </c>
      <c r="G7" s="447">
        <v>85</v>
      </c>
    </row>
    <row r="8" spans="1:9" x14ac:dyDescent="0.3">
      <c r="A8" s="448" t="s">
        <v>773</v>
      </c>
      <c r="B8" s="148">
        <v>1015</v>
      </c>
      <c r="C8" s="148">
        <v>81</v>
      </c>
      <c r="D8" s="148" t="s">
        <v>62</v>
      </c>
      <c r="E8" s="447" t="s">
        <v>62</v>
      </c>
      <c r="F8" s="148">
        <v>1015</v>
      </c>
      <c r="G8" s="148">
        <v>81</v>
      </c>
    </row>
    <row r="9" spans="1:9" x14ac:dyDescent="0.3">
      <c r="A9" s="448" t="s">
        <v>432</v>
      </c>
      <c r="B9" s="148">
        <v>429</v>
      </c>
      <c r="C9" s="148">
        <v>34</v>
      </c>
      <c r="D9" s="148" t="s">
        <v>62</v>
      </c>
      <c r="E9" s="447" t="s">
        <v>62</v>
      </c>
      <c r="F9" s="148">
        <v>429</v>
      </c>
      <c r="G9" s="148">
        <v>34</v>
      </c>
      <c r="I9" s="197"/>
    </row>
    <row r="10" spans="1:9" x14ac:dyDescent="0.3">
      <c r="A10" s="448" t="s">
        <v>778</v>
      </c>
      <c r="B10" s="148">
        <v>431</v>
      </c>
      <c r="C10" s="148">
        <v>34</v>
      </c>
      <c r="D10" s="148" t="s">
        <v>62</v>
      </c>
      <c r="E10" s="447" t="s">
        <v>62</v>
      </c>
      <c r="F10" s="148">
        <v>431</v>
      </c>
      <c r="G10" s="148">
        <v>34</v>
      </c>
    </row>
    <row r="11" spans="1:9" x14ac:dyDescent="0.3">
      <c r="A11" s="448" t="s">
        <v>431</v>
      </c>
      <c r="B11" s="148">
        <v>71</v>
      </c>
      <c r="C11" s="148">
        <v>6</v>
      </c>
      <c r="D11" s="148" t="s">
        <v>62</v>
      </c>
      <c r="E11" s="447" t="s">
        <v>62</v>
      </c>
      <c r="F11" s="148">
        <v>71</v>
      </c>
      <c r="G11" s="148">
        <v>6</v>
      </c>
    </row>
    <row r="12" spans="1:9" x14ac:dyDescent="0.3">
      <c r="A12" s="448" t="s">
        <v>693</v>
      </c>
      <c r="B12" s="148">
        <v>99</v>
      </c>
      <c r="C12" s="148">
        <v>8</v>
      </c>
      <c r="D12" s="148" t="s">
        <v>62</v>
      </c>
      <c r="E12" s="447" t="s">
        <v>62</v>
      </c>
      <c r="F12" s="148">
        <v>99</v>
      </c>
      <c r="G12" s="148">
        <v>8</v>
      </c>
    </row>
    <row r="13" spans="1:9" x14ac:dyDescent="0.3">
      <c r="A13" s="448" t="s">
        <v>361</v>
      </c>
      <c r="B13" s="148">
        <v>-984</v>
      </c>
      <c r="C13" s="148">
        <v>-79</v>
      </c>
      <c r="D13" s="148" t="s">
        <v>62</v>
      </c>
      <c r="E13" s="447" t="s">
        <v>62</v>
      </c>
      <c r="F13" s="148">
        <v>-984</v>
      </c>
      <c r="G13" s="148">
        <v>-79</v>
      </c>
    </row>
    <row r="14" spans="1:9" s="449" customFormat="1" x14ac:dyDescent="0.3">
      <c r="A14" s="451" t="s">
        <v>779</v>
      </c>
      <c r="B14" s="447">
        <v>2388</v>
      </c>
      <c r="C14" s="447">
        <v>191</v>
      </c>
      <c r="D14" s="148" t="s">
        <v>62</v>
      </c>
      <c r="E14" s="447" t="s">
        <v>62</v>
      </c>
      <c r="F14" s="447">
        <v>2388</v>
      </c>
      <c r="G14" s="447">
        <v>191</v>
      </c>
    </row>
    <row r="15" spans="1:9" x14ac:dyDescent="0.3">
      <c r="A15" s="448" t="s">
        <v>773</v>
      </c>
      <c r="B15" s="148">
        <v>2332</v>
      </c>
      <c r="C15" s="148">
        <v>187</v>
      </c>
      <c r="D15" s="148" t="s">
        <v>62</v>
      </c>
      <c r="E15" s="447" t="s">
        <v>62</v>
      </c>
      <c r="F15" s="148">
        <v>2332</v>
      </c>
      <c r="G15" s="148">
        <v>187</v>
      </c>
    </row>
    <row r="16" spans="1:9" x14ac:dyDescent="0.3">
      <c r="A16" s="448" t="s">
        <v>432</v>
      </c>
      <c r="B16" s="148">
        <v>883</v>
      </c>
      <c r="C16" s="148">
        <v>71</v>
      </c>
      <c r="D16" s="148" t="s">
        <v>62</v>
      </c>
      <c r="E16" s="447" t="s">
        <v>62</v>
      </c>
      <c r="F16" s="148">
        <v>883</v>
      </c>
      <c r="G16" s="148">
        <v>71</v>
      </c>
    </row>
    <row r="17" spans="1:7" x14ac:dyDescent="0.3">
      <c r="A17" s="448" t="s">
        <v>778</v>
      </c>
      <c r="B17" s="148">
        <v>1587</v>
      </c>
      <c r="C17" s="148">
        <v>127</v>
      </c>
      <c r="D17" s="148" t="s">
        <v>62</v>
      </c>
      <c r="E17" s="447" t="s">
        <v>62</v>
      </c>
      <c r="F17" s="148">
        <v>1587</v>
      </c>
      <c r="G17" s="148">
        <v>127</v>
      </c>
    </row>
    <row r="18" spans="1:7" x14ac:dyDescent="0.3">
      <c r="A18" s="448" t="s">
        <v>431</v>
      </c>
      <c r="B18" s="148">
        <v>134</v>
      </c>
      <c r="C18" s="148">
        <v>11</v>
      </c>
      <c r="D18" s="148" t="s">
        <v>62</v>
      </c>
      <c r="E18" s="447" t="s">
        <v>62</v>
      </c>
      <c r="F18" s="148">
        <v>134</v>
      </c>
      <c r="G18" s="148">
        <v>11</v>
      </c>
    </row>
    <row r="19" spans="1:7" x14ac:dyDescent="0.3">
      <c r="A19" s="448" t="s">
        <v>693</v>
      </c>
      <c r="B19" s="148">
        <v>240</v>
      </c>
      <c r="C19" s="148">
        <v>19</v>
      </c>
      <c r="D19" s="148" t="s">
        <v>62</v>
      </c>
      <c r="E19" s="447" t="s">
        <v>62</v>
      </c>
      <c r="F19" s="148">
        <v>240</v>
      </c>
      <c r="G19" s="148">
        <v>19</v>
      </c>
    </row>
    <row r="20" spans="1:7" x14ac:dyDescent="0.3">
      <c r="A20" s="448" t="s">
        <v>361</v>
      </c>
      <c r="B20" s="148">
        <v>-2789</v>
      </c>
      <c r="C20" s="148">
        <v>-223</v>
      </c>
      <c r="D20" s="148" t="s">
        <v>62</v>
      </c>
      <c r="E20" s="447" t="s">
        <v>62</v>
      </c>
      <c r="F20" s="148">
        <v>-2789</v>
      </c>
      <c r="G20" s="148">
        <v>-223</v>
      </c>
    </row>
    <row r="21" spans="1:7" s="449" customFormat="1" x14ac:dyDescent="0.3">
      <c r="A21" s="451" t="s">
        <v>777</v>
      </c>
      <c r="B21" s="447">
        <v>849</v>
      </c>
      <c r="C21" s="447">
        <v>68</v>
      </c>
      <c r="D21" s="447" t="s">
        <v>62</v>
      </c>
      <c r="E21" s="447" t="s">
        <v>62</v>
      </c>
      <c r="F21" s="447">
        <v>849</v>
      </c>
      <c r="G21" s="447">
        <v>68</v>
      </c>
    </row>
    <row r="22" spans="1:7" s="449" customFormat="1" x14ac:dyDescent="0.3">
      <c r="A22" s="451" t="s">
        <v>776</v>
      </c>
      <c r="B22" s="447">
        <v>1521</v>
      </c>
      <c r="C22" s="447">
        <v>122</v>
      </c>
      <c r="D22" s="447" t="s">
        <v>62</v>
      </c>
      <c r="E22" s="447" t="s">
        <v>62</v>
      </c>
      <c r="F22" s="447">
        <v>1521</v>
      </c>
      <c r="G22" s="447">
        <v>122</v>
      </c>
    </row>
    <row r="23" spans="1:7" s="449" customFormat="1" x14ac:dyDescent="0.3">
      <c r="A23" s="450" t="s">
        <v>865</v>
      </c>
      <c r="B23" s="447">
        <v>6</v>
      </c>
      <c r="C23" s="447">
        <v>0</v>
      </c>
      <c r="D23" s="447" t="s">
        <v>62</v>
      </c>
      <c r="E23" s="447" t="s">
        <v>62</v>
      </c>
      <c r="F23" s="447">
        <v>6</v>
      </c>
      <c r="G23" s="447">
        <v>0</v>
      </c>
    </row>
    <row r="24" spans="1:7" s="449" customFormat="1" x14ac:dyDescent="0.3">
      <c r="A24" s="450" t="s">
        <v>774</v>
      </c>
      <c r="B24" s="447">
        <v>866</v>
      </c>
      <c r="C24" s="447">
        <v>69</v>
      </c>
      <c r="D24" s="447">
        <v>1904</v>
      </c>
      <c r="E24" s="447">
        <v>152</v>
      </c>
      <c r="F24" s="447">
        <v>2770</v>
      </c>
      <c r="G24" s="447">
        <v>222</v>
      </c>
    </row>
    <row r="25" spans="1:7" x14ac:dyDescent="0.3">
      <c r="A25" s="448" t="s">
        <v>773</v>
      </c>
      <c r="B25" s="148">
        <v>584</v>
      </c>
      <c r="C25" s="148">
        <v>47</v>
      </c>
      <c r="D25" s="148" t="s">
        <v>62</v>
      </c>
      <c r="E25" s="447" t="s">
        <v>62</v>
      </c>
      <c r="F25" s="148">
        <v>584</v>
      </c>
      <c r="G25" s="148">
        <v>47</v>
      </c>
    </row>
    <row r="26" spans="1:7" x14ac:dyDescent="0.3">
      <c r="A26" s="448" t="s">
        <v>432</v>
      </c>
      <c r="B26" s="148">
        <v>254</v>
      </c>
      <c r="C26" s="148">
        <v>20</v>
      </c>
      <c r="D26" s="148" t="s">
        <v>62</v>
      </c>
      <c r="E26" s="447" t="s">
        <v>62</v>
      </c>
      <c r="F26" s="148">
        <v>254</v>
      </c>
      <c r="G26" s="148">
        <v>20</v>
      </c>
    </row>
    <row r="27" spans="1:7" x14ac:dyDescent="0.3">
      <c r="A27" s="448" t="s">
        <v>772</v>
      </c>
      <c r="B27" s="148">
        <v>28</v>
      </c>
      <c r="C27" s="148">
        <v>2</v>
      </c>
      <c r="D27" s="148" t="s">
        <v>62</v>
      </c>
      <c r="E27" s="447" t="s">
        <v>62</v>
      </c>
      <c r="F27" s="148">
        <v>28</v>
      </c>
      <c r="G27" s="148">
        <v>2</v>
      </c>
    </row>
    <row r="28" spans="1:7" x14ac:dyDescent="0.3">
      <c r="A28" s="448" t="s">
        <v>431</v>
      </c>
      <c r="B28" s="148">
        <v>0</v>
      </c>
      <c r="C28" s="148">
        <v>0</v>
      </c>
      <c r="D28" s="148">
        <v>1904</v>
      </c>
      <c r="E28" s="447">
        <v>152</v>
      </c>
      <c r="F28" s="148">
        <v>1904</v>
      </c>
      <c r="G28" s="148">
        <v>152</v>
      </c>
    </row>
    <row r="29" spans="1:7" x14ac:dyDescent="0.3">
      <c r="A29" s="291" t="s">
        <v>1047</v>
      </c>
      <c r="B29" s="290">
        <v>6690</v>
      </c>
      <c r="C29" s="290">
        <v>535</v>
      </c>
      <c r="D29" s="290">
        <v>1904</v>
      </c>
      <c r="E29" s="290">
        <v>152</v>
      </c>
      <c r="F29" s="290">
        <v>8594</v>
      </c>
      <c r="G29" s="290">
        <v>688</v>
      </c>
    </row>
    <row r="30" spans="1:7" x14ac:dyDescent="0.3">
      <c r="A30" s="89" t="s">
        <v>771</v>
      </c>
      <c r="B30" s="85"/>
      <c r="C30" s="85"/>
      <c r="D30" s="85"/>
      <c r="E30" s="85"/>
      <c r="F30" s="85"/>
      <c r="G30" s="85"/>
    </row>
    <row r="31" spans="1:7" x14ac:dyDescent="0.3">
      <c r="A31" s="129" t="s">
        <v>1150</v>
      </c>
      <c r="B31" s="129"/>
      <c r="C31" s="129"/>
      <c r="D31" s="129"/>
      <c r="E31" s="129"/>
      <c r="F31" s="129"/>
      <c r="G31" s="129"/>
    </row>
    <row r="32" spans="1:7" x14ac:dyDescent="0.3">
      <c r="A32" s="145"/>
      <c r="B32" s="145"/>
      <c r="C32" s="145"/>
      <c r="D32" s="145"/>
      <c r="E32" s="145"/>
      <c r="F32" s="145"/>
      <c r="G32" s="145"/>
    </row>
  </sheetData>
  <mergeCells count="9"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BD0D-0D3C-4880-939E-D6550680CC59}">
  <sheetPr codeName="Sheet45"/>
  <dimension ref="A1:T70"/>
  <sheetViews>
    <sheetView showGridLines="0" showZeros="0" view="pageBreakPreview" zoomScaleNormal="100" zoomScaleSheetLayoutView="100" workbookViewId="0">
      <selection activeCell="D9" sqref="D9"/>
    </sheetView>
  </sheetViews>
  <sheetFormatPr defaultRowHeight="14.4" x14ac:dyDescent="0.3"/>
  <cols>
    <col min="1" max="1" width="40.5546875" customWidth="1"/>
    <col min="2" max="2" width="9.6640625" customWidth="1"/>
    <col min="3" max="6" width="9.33203125" customWidth="1"/>
    <col min="7" max="7" width="10.88671875" customWidth="1"/>
    <col min="8" max="10" width="9.33203125" customWidth="1"/>
    <col min="15" max="15" width="40.6640625" bestFit="1" customWidth="1"/>
  </cols>
  <sheetData>
    <row r="1" spans="1:12" x14ac:dyDescent="0.3">
      <c r="A1" s="1267" t="s">
        <v>1287</v>
      </c>
      <c r="B1" s="938"/>
      <c r="C1" s="398"/>
      <c r="D1" s="977"/>
      <c r="E1" s="398"/>
      <c r="F1" s="398"/>
      <c r="G1" s="398"/>
      <c r="H1" s="398"/>
      <c r="I1" s="987"/>
      <c r="J1" s="398"/>
    </row>
    <row r="2" spans="1:12" ht="15" thickBot="1" x14ac:dyDescent="0.35">
      <c r="A2" s="398"/>
    </row>
    <row r="3" spans="1:12" ht="15" thickBot="1" x14ac:dyDescent="0.35">
      <c r="A3" s="157" t="s">
        <v>137</v>
      </c>
      <c r="B3" s="125" t="s">
        <v>1255</v>
      </c>
      <c r="C3" s="125" t="s">
        <v>1140</v>
      </c>
      <c r="D3" s="125" t="s">
        <v>1018</v>
      </c>
      <c r="E3" s="125" t="s">
        <v>795</v>
      </c>
      <c r="F3" s="131" t="s">
        <v>764</v>
      </c>
      <c r="G3" s="131" t="s">
        <v>700</v>
      </c>
      <c r="H3" s="131" t="s">
        <v>672</v>
      </c>
      <c r="I3" s="131" t="s">
        <v>648</v>
      </c>
      <c r="J3" s="131" t="s">
        <v>595</v>
      </c>
    </row>
    <row r="4" spans="1:12" x14ac:dyDescent="0.3">
      <c r="A4" s="165" t="s">
        <v>620</v>
      </c>
      <c r="B4" s="1222">
        <v>24325</v>
      </c>
      <c r="C4" s="1222">
        <v>24421</v>
      </c>
      <c r="D4" s="2006">
        <v>24107</v>
      </c>
      <c r="E4" s="985">
        <v>23641</v>
      </c>
      <c r="F4" s="985">
        <v>23826</v>
      </c>
      <c r="G4" s="985">
        <v>24134</v>
      </c>
      <c r="H4" s="1223">
        <v>24482</v>
      </c>
      <c r="I4" s="1223">
        <v>24414</v>
      </c>
      <c r="J4" s="1223">
        <v>24345</v>
      </c>
      <c r="K4" s="197"/>
    </row>
    <row r="5" spans="1:12" x14ac:dyDescent="0.3">
      <c r="A5" s="165" t="s">
        <v>1286</v>
      </c>
      <c r="B5" s="1222">
        <v>27135</v>
      </c>
      <c r="C5" s="1222">
        <v>27518</v>
      </c>
      <c r="D5" s="2006">
        <v>27261</v>
      </c>
      <c r="E5" s="985">
        <v>27590</v>
      </c>
      <c r="F5" s="985">
        <v>27817</v>
      </c>
      <c r="G5" s="985">
        <v>26984</v>
      </c>
      <c r="H5" s="1223">
        <v>27318</v>
      </c>
      <c r="I5" s="1223">
        <v>27233</v>
      </c>
      <c r="J5" s="1223">
        <v>27298</v>
      </c>
      <c r="K5" s="197"/>
    </row>
    <row r="6" spans="1:12" x14ac:dyDescent="0.3">
      <c r="A6" s="156" t="s">
        <v>619</v>
      </c>
      <c r="B6" s="1224">
        <v>30749</v>
      </c>
      <c r="C6" s="1224">
        <v>31236</v>
      </c>
      <c r="D6" s="2007">
        <v>31205</v>
      </c>
      <c r="E6" s="155">
        <v>31613</v>
      </c>
      <c r="F6" s="155">
        <v>31753</v>
      </c>
      <c r="G6" s="155">
        <v>31028</v>
      </c>
      <c r="H6" s="1225">
        <v>31731</v>
      </c>
      <c r="I6" s="1225">
        <v>31133</v>
      </c>
      <c r="J6" s="1225">
        <v>30906</v>
      </c>
    </row>
    <row r="7" spans="1:12" x14ac:dyDescent="0.3">
      <c r="A7" s="159"/>
      <c r="B7" s="986"/>
      <c r="C7" s="986"/>
      <c r="D7" s="985"/>
      <c r="E7" s="985"/>
      <c r="F7" s="985"/>
      <c r="G7" s="985"/>
      <c r="H7" s="985"/>
      <c r="I7" s="985"/>
      <c r="J7" s="985"/>
    </row>
    <row r="8" spans="1:12" x14ac:dyDescent="0.3">
      <c r="A8" s="1268" t="s">
        <v>1164</v>
      </c>
      <c r="B8" s="141"/>
      <c r="C8" s="986"/>
      <c r="D8" s="985"/>
      <c r="E8" s="985"/>
      <c r="F8" s="985"/>
      <c r="G8" s="985"/>
      <c r="H8" s="985"/>
      <c r="I8" s="985"/>
      <c r="J8" s="985"/>
    </row>
    <row r="9" spans="1:12" ht="21" thickBot="1" x14ac:dyDescent="0.35">
      <c r="A9" s="392" t="s">
        <v>731</v>
      </c>
      <c r="B9" s="141"/>
      <c r="C9" s="986"/>
      <c r="D9" s="985"/>
      <c r="E9" s="985"/>
      <c r="F9" s="985"/>
      <c r="G9" s="985"/>
      <c r="H9" s="985"/>
      <c r="I9" s="985"/>
      <c r="J9" s="985"/>
    </row>
    <row r="10" spans="1:12" ht="16.8" thickBot="1" x14ac:dyDescent="0.35">
      <c r="A10" s="175" t="s">
        <v>137</v>
      </c>
      <c r="B10" s="984" t="s">
        <v>1285</v>
      </c>
      <c r="C10" s="984" t="s">
        <v>1163</v>
      </c>
      <c r="D10" s="174" t="s">
        <v>1162</v>
      </c>
      <c r="E10" s="174" t="s">
        <v>1161</v>
      </c>
      <c r="F10" s="173" t="s">
        <v>1160</v>
      </c>
      <c r="G10" s="173" t="s">
        <v>1159</v>
      </c>
      <c r="H10" s="173" t="s">
        <v>1158</v>
      </c>
      <c r="I10" s="173" t="s">
        <v>1157</v>
      </c>
      <c r="J10" s="173" t="s">
        <v>1156</v>
      </c>
      <c r="L10" s="391"/>
    </row>
    <row r="11" spans="1:12" x14ac:dyDescent="0.3">
      <c r="A11" s="172" t="s">
        <v>1138</v>
      </c>
      <c r="B11" s="171"/>
      <c r="C11" s="171"/>
      <c r="D11" s="170"/>
      <c r="E11" s="170"/>
      <c r="F11" s="170"/>
      <c r="G11" s="170"/>
      <c r="H11" s="170"/>
      <c r="I11" s="170"/>
      <c r="J11" s="170"/>
    </row>
    <row r="12" spans="1:12" x14ac:dyDescent="0.3">
      <c r="A12" s="165" t="s">
        <v>459</v>
      </c>
      <c r="B12" s="169">
        <v>28080</v>
      </c>
      <c r="C12" s="169">
        <v>30057</v>
      </c>
      <c r="D12" s="168">
        <v>28199</v>
      </c>
      <c r="E12" s="168">
        <v>28378</v>
      </c>
      <c r="F12" s="168">
        <v>28471</v>
      </c>
      <c r="G12" s="168">
        <v>31305</v>
      </c>
      <c r="H12" s="168">
        <v>31118</v>
      </c>
      <c r="I12" s="168">
        <v>30329</v>
      </c>
      <c r="J12" s="168">
        <v>29462</v>
      </c>
    </row>
    <row r="13" spans="1:12" x14ac:dyDescent="0.3">
      <c r="A13" s="156" t="s">
        <v>458</v>
      </c>
      <c r="B13" s="167">
        <v>0</v>
      </c>
      <c r="C13" s="167">
        <v>-1616</v>
      </c>
      <c r="D13" s="166">
        <v>0</v>
      </c>
      <c r="E13" s="166">
        <v>0</v>
      </c>
      <c r="F13" s="166">
        <v>0</v>
      </c>
      <c r="G13" s="166">
        <v>-2788</v>
      </c>
      <c r="H13" s="166">
        <v>-2091</v>
      </c>
      <c r="I13" s="166">
        <v>-1394</v>
      </c>
      <c r="J13" s="166">
        <v>-697</v>
      </c>
    </row>
    <row r="14" spans="1:12" x14ac:dyDescent="0.3">
      <c r="A14" s="165" t="s">
        <v>457</v>
      </c>
      <c r="B14" s="161">
        <v>28080</v>
      </c>
      <c r="C14" s="161">
        <v>28441</v>
      </c>
      <c r="D14" s="160">
        <v>28199</v>
      </c>
      <c r="E14" s="160">
        <v>28378</v>
      </c>
      <c r="F14" s="160">
        <v>28471</v>
      </c>
      <c r="G14" s="160">
        <v>28517</v>
      </c>
      <c r="H14" s="160">
        <v>29027</v>
      </c>
      <c r="I14" s="160">
        <v>28935</v>
      </c>
      <c r="J14" s="160">
        <v>28765</v>
      </c>
    </row>
    <row r="15" spans="1:12" x14ac:dyDescent="0.3">
      <c r="A15" s="165" t="s">
        <v>456</v>
      </c>
      <c r="B15" s="161">
        <v>-143</v>
      </c>
      <c r="C15" s="161">
        <v>-136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-61</v>
      </c>
      <c r="J15" s="160">
        <v>-61</v>
      </c>
    </row>
    <row r="16" spans="1:12" x14ac:dyDescent="0.3">
      <c r="A16" s="165" t="s">
        <v>455</v>
      </c>
      <c r="B16" s="161">
        <v>-3285</v>
      </c>
      <c r="C16" s="161">
        <v>-3451</v>
      </c>
      <c r="D16" s="160">
        <v>-3366</v>
      </c>
      <c r="E16" s="160">
        <v>-4170</v>
      </c>
      <c r="F16" s="160">
        <v>-4167</v>
      </c>
      <c r="G16" s="160">
        <v>-3885</v>
      </c>
      <c r="H16" s="160">
        <v>-3997</v>
      </c>
      <c r="I16" s="160">
        <v>-3914</v>
      </c>
      <c r="J16" s="160">
        <v>-3823</v>
      </c>
      <c r="L16" s="197"/>
    </row>
    <row r="17" spans="1:20" x14ac:dyDescent="0.3">
      <c r="A17" s="165" t="s">
        <v>454</v>
      </c>
      <c r="B17" s="161">
        <v>-96</v>
      </c>
      <c r="C17" s="161">
        <v>0</v>
      </c>
      <c r="D17" s="160">
        <v>0</v>
      </c>
      <c r="E17" s="160">
        <v>-90</v>
      </c>
      <c r="F17" s="160">
        <v>-96</v>
      </c>
      <c r="G17" s="160">
        <v>-76</v>
      </c>
      <c r="H17" s="160">
        <v>-12</v>
      </c>
      <c r="I17" s="160">
        <v>-3</v>
      </c>
      <c r="J17" s="160">
        <v>-85</v>
      </c>
    </row>
    <row r="18" spans="1:20" x14ac:dyDescent="0.3">
      <c r="A18" s="165" t="s">
        <v>445</v>
      </c>
      <c r="B18" s="161">
        <v>-131</v>
      </c>
      <c r="C18" s="161">
        <v>-130</v>
      </c>
      <c r="D18" s="160">
        <v>-117</v>
      </c>
      <c r="E18" s="160">
        <v>-137</v>
      </c>
      <c r="F18" s="160">
        <v>-148</v>
      </c>
      <c r="G18" s="160">
        <v>-117</v>
      </c>
      <c r="H18" s="160">
        <v>-191</v>
      </c>
      <c r="I18" s="160">
        <v>-212</v>
      </c>
      <c r="J18" s="160">
        <v>-176</v>
      </c>
    </row>
    <row r="19" spans="1:20" x14ac:dyDescent="0.3">
      <c r="A19" s="165" t="s">
        <v>444</v>
      </c>
      <c r="B19" s="161">
        <v>-418</v>
      </c>
      <c r="C19" s="161">
        <v>-303</v>
      </c>
      <c r="D19" s="160">
        <v>-405</v>
      </c>
      <c r="E19" s="160">
        <v>-328</v>
      </c>
      <c r="F19" s="160">
        <v>-289</v>
      </c>
      <c r="G19" s="160">
        <v>-305</v>
      </c>
      <c r="H19" s="160">
        <v>-346</v>
      </c>
      <c r="I19" s="160">
        <v>-331</v>
      </c>
      <c r="J19" s="160">
        <v>-275</v>
      </c>
    </row>
    <row r="20" spans="1:20" x14ac:dyDescent="0.3">
      <c r="A20" s="156" t="s">
        <v>453</v>
      </c>
      <c r="B20" s="163">
        <v>-4073</v>
      </c>
      <c r="C20" s="163">
        <v>-4020</v>
      </c>
      <c r="D20" s="162">
        <v>-3888</v>
      </c>
      <c r="E20" s="162">
        <v>-4725</v>
      </c>
      <c r="F20" s="162">
        <v>-4700</v>
      </c>
      <c r="G20" s="162">
        <v>-4383</v>
      </c>
      <c r="H20" s="162">
        <v>-4545</v>
      </c>
      <c r="I20" s="162">
        <v>-4521</v>
      </c>
      <c r="J20" s="162">
        <v>-4420</v>
      </c>
      <c r="T20" s="530"/>
    </row>
    <row r="21" spans="1:20" x14ac:dyDescent="0.3">
      <c r="A21" s="296" t="s">
        <v>452</v>
      </c>
      <c r="B21" s="295">
        <v>24007</v>
      </c>
      <c r="C21" s="295">
        <v>24421</v>
      </c>
      <c r="D21" s="294">
        <v>24311</v>
      </c>
      <c r="E21" s="294">
        <v>23653</v>
      </c>
      <c r="F21" s="294">
        <v>23771</v>
      </c>
      <c r="G21" s="294">
        <v>24134</v>
      </c>
      <c r="H21" s="294">
        <v>24482</v>
      </c>
      <c r="I21" s="294">
        <v>24414</v>
      </c>
      <c r="J21" s="294">
        <v>24345</v>
      </c>
    </row>
    <row r="22" spans="1:20" x14ac:dyDescent="0.3">
      <c r="A22" s="299" t="s">
        <v>451</v>
      </c>
      <c r="B22" s="298">
        <v>2833</v>
      </c>
      <c r="C22" s="298">
        <v>3117</v>
      </c>
      <c r="D22" s="298">
        <v>3182</v>
      </c>
      <c r="E22" s="298">
        <v>3957</v>
      </c>
      <c r="F22" s="298">
        <v>4002</v>
      </c>
      <c r="G22" s="298">
        <v>2860</v>
      </c>
      <c r="H22" s="298">
        <v>2858</v>
      </c>
      <c r="I22" s="298">
        <v>2836</v>
      </c>
      <c r="J22" s="298">
        <v>2974</v>
      </c>
    </row>
    <row r="23" spans="1:20" x14ac:dyDescent="0.3">
      <c r="A23" s="983" t="s">
        <v>450</v>
      </c>
      <c r="B23" s="161">
        <v>-23</v>
      </c>
      <c r="C23" s="161">
        <v>-20</v>
      </c>
      <c r="D23" s="160">
        <v>-27</v>
      </c>
      <c r="E23" s="160">
        <v>-8</v>
      </c>
      <c r="F23" s="160">
        <v>-11</v>
      </c>
      <c r="G23" s="160">
        <v>-10</v>
      </c>
      <c r="H23" s="160">
        <v>-22</v>
      </c>
      <c r="I23" s="160">
        <v>-17</v>
      </c>
      <c r="J23" s="160">
        <v>-21</v>
      </c>
    </row>
    <row r="24" spans="1:20" x14ac:dyDescent="0.3">
      <c r="A24" s="164" t="s">
        <v>449</v>
      </c>
      <c r="B24" s="163">
        <v>2810</v>
      </c>
      <c r="C24" s="163">
        <v>3097</v>
      </c>
      <c r="D24" s="162">
        <v>3155</v>
      </c>
      <c r="E24" s="162">
        <v>3949</v>
      </c>
      <c r="F24" s="162">
        <v>3991</v>
      </c>
      <c r="G24" s="162">
        <v>2850</v>
      </c>
      <c r="H24" s="162">
        <v>2836</v>
      </c>
      <c r="I24" s="162">
        <v>2819</v>
      </c>
      <c r="J24" s="162">
        <v>2953</v>
      </c>
    </row>
    <row r="25" spans="1:20" x14ac:dyDescent="0.3">
      <c r="A25" s="296" t="s">
        <v>448</v>
      </c>
      <c r="B25" s="295">
        <v>26817</v>
      </c>
      <c r="C25" s="295">
        <v>27518</v>
      </c>
      <c r="D25" s="294">
        <v>27466</v>
      </c>
      <c r="E25" s="294">
        <v>27602</v>
      </c>
      <c r="F25" s="294">
        <v>27762</v>
      </c>
      <c r="G25" s="294">
        <v>26984</v>
      </c>
      <c r="H25" s="294">
        <v>27318</v>
      </c>
      <c r="I25" s="294">
        <v>27233</v>
      </c>
      <c r="J25" s="294">
        <v>27298</v>
      </c>
    </row>
    <row r="26" spans="1:20" x14ac:dyDescent="0.3">
      <c r="A26" s="297" t="s">
        <v>447</v>
      </c>
      <c r="B26" s="295">
        <v>4382</v>
      </c>
      <c r="C26" s="295">
        <v>4559</v>
      </c>
      <c r="D26" s="294">
        <v>4789</v>
      </c>
      <c r="E26" s="294">
        <v>4906</v>
      </c>
      <c r="F26" s="294">
        <v>4801</v>
      </c>
      <c r="G26" s="294">
        <v>4960</v>
      </c>
      <c r="H26" s="294">
        <v>5268</v>
      </c>
      <c r="I26" s="294">
        <v>4810</v>
      </c>
      <c r="J26" s="294">
        <v>4656</v>
      </c>
    </row>
    <row r="27" spans="1:20" x14ac:dyDescent="0.3">
      <c r="A27" s="165" t="s">
        <v>446</v>
      </c>
      <c r="B27" s="161">
        <v>294</v>
      </c>
      <c r="C27" s="161">
        <v>220</v>
      </c>
      <c r="D27" s="160">
        <v>216</v>
      </c>
      <c r="E27" s="160">
        <v>180</v>
      </c>
      <c r="F27" s="160">
        <v>185</v>
      </c>
      <c r="G27" s="160">
        <v>135</v>
      </c>
      <c r="H27" s="160">
        <v>193</v>
      </c>
      <c r="I27" s="160">
        <v>150</v>
      </c>
      <c r="J27" s="160">
        <v>211</v>
      </c>
    </row>
    <row r="28" spans="1:20" x14ac:dyDescent="0.3">
      <c r="A28" s="165" t="s">
        <v>380</v>
      </c>
      <c r="B28" s="161">
        <v>-1000</v>
      </c>
      <c r="C28" s="161">
        <v>-1000</v>
      </c>
      <c r="D28" s="160">
        <v>-1000</v>
      </c>
      <c r="E28" s="160">
        <v>-1000</v>
      </c>
      <c r="F28" s="160">
        <v>-1000</v>
      </c>
      <c r="G28" s="160">
        <v>-1000</v>
      </c>
      <c r="H28" s="160">
        <v>-1000</v>
      </c>
      <c r="I28" s="160">
        <v>-1000</v>
      </c>
      <c r="J28" s="160">
        <v>-1205</v>
      </c>
    </row>
    <row r="29" spans="1:20" x14ac:dyDescent="0.3">
      <c r="A29" s="165" t="s">
        <v>444</v>
      </c>
      <c r="B29" s="161">
        <v>-62</v>
      </c>
      <c r="C29" s="161">
        <v>-61</v>
      </c>
      <c r="D29" s="160">
        <v>-62</v>
      </c>
      <c r="E29" s="160">
        <v>-63</v>
      </c>
      <c r="F29" s="160">
        <v>-50</v>
      </c>
      <c r="G29" s="160">
        <v>-51</v>
      </c>
      <c r="H29" s="160">
        <v>-48</v>
      </c>
      <c r="I29" s="160">
        <v>-60</v>
      </c>
      <c r="J29" s="160">
        <v>-54</v>
      </c>
    </row>
    <row r="30" spans="1:20" x14ac:dyDescent="0.3">
      <c r="A30" s="296" t="s">
        <v>443</v>
      </c>
      <c r="B30" s="295">
        <v>-768</v>
      </c>
      <c r="C30" s="295">
        <v>-841</v>
      </c>
      <c r="D30" s="294">
        <v>-846</v>
      </c>
      <c r="E30" s="294">
        <v>-883</v>
      </c>
      <c r="F30" s="294">
        <v>-865</v>
      </c>
      <c r="G30" s="294">
        <v>-916</v>
      </c>
      <c r="H30" s="294">
        <v>-855</v>
      </c>
      <c r="I30" s="294">
        <v>-910</v>
      </c>
      <c r="J30" s="294">
        <v>-1049</v>
      </c>
    </row>
    <row r="31" spans="1:20" x14ac:dyDescent="0.3">
      <c r="A31" s="296" t="s">
        <v>381</v>
      </c>
      <c r="B31" s="295">
        <v>3614</v>
      </c>
      <c r="C31" s="295">
        <v>3718</v>
      </c>
      <c r="D31" s="294">
        <v>3943</v>
      </c>
      <c r="E31" s="294">
        <v>4023</v>
      </c>
      <c r="F31" s="294">
        <v>3936</v>
      </c>
      <c r="G31" s="294">
        <v>4044</v>
      </c>
      <c r="H31" s="294">
        <v>4413</v>
      </c>
      <c r="I31" s="294">
        <v>3900</v>
      </c>
      <c r="J31" s="294">
        <v>3608</v>
      </c>
    </row>
    <row r="32" spans="1:20" x14ac:dyDescent="0.3">
      <c r="A32" s="296" t="s">
        <v>784</v>
      </c>
      <c r="B32" s="295">
        <v>30431</v>
      </c>
      <c r="C32" s="295">
        <v>31236</v>
      </c>
      <c r="D32" s="294">
        <v>31409</v>
      </c>
      <c r="E32" s="294">
        <v>31625</v>
      </c>
      <c r="F32" s="294">
        <v>31698</v>
      </c>
      <c r="G32" s="294">
        <v>31028</v>
      </c>
      <c r="H32" s="294">
        <v>31731</v>
      </c>
      <c r="I32" s="294">
        <v>31133</v>
      </c>
      <c r="J32" s="294">
        <v>30906</v>
      </c>
    </row>
    <row r="33" spans="1:10" x14ac:dyDescent="0.3">
      <c r="A33" s="159" t="s">
        <v>1361</v>
      </c>
      <c r="B33" s="1226"/>
      <c r="C33" s="398"/>
      <c r="D33" s="398"/>
      <c r="E33" s="398"/>
      <c r="F33" s="398"/>
      <c r="G33" s="398"/>
      <c r="H33" s="398"/>
      <c r="I33" s="398"/>
      <c r="J33" s="398"/>
    </row>
    <row r="34" spans="1:10" x14ac:dyDescent="0.3">
      <c r="A34" s="159" t="s">
        <v>1155</v>
      </c>
      <c r="B34" s="399"/>
      <c r="C34" s="398"/>
      <c r="D34" s="398"/>
      <c r="E34" s="398"/>
      <c r="F34" s="398"/>
      <c r="G34" s="398"/>
      <c r="H34" s="398"/>
      <c r="I34" s="398"/>
      <c r="J34" s="398"/>
    </row>
    <row r="35" spans="1:10" x14ac:dyDescent="0.3">
      <c r="A35" s="982" t="s">
        <v>1154</v>
      </c>
      <c r="B35" s="158"/>
      <c r="C35" s="145"/>
      <c r="D35" s="145"/>
      <c r="E35" s="145"/>
      <c r="F35" s="145"/>
      <c r="G35" s="145"/>
      <c r="H35" s="145"/>
      <c r="I35" s="145"/>
      <c r="J35" s="145"/>
    </row>
    <row r="36" spans="1:10" x14ac:dyDescent="0.3">
      <c r="A36" s="982"/>
      <c r="B36" s="158"/>
      <c r="C36" s="145"/>
      <c r="D36" s="145"/>
      <c r="E36" s="145"/>
      <c r="F36" s="145"/>
      <c r="G36" s="145"/>
      <c r="H36" s="145"/>
      <c r="I36" s="145"/>
      <c r="J36" s="145"/>
    </row>
    <row r="37" spans="1:10" x14ac:dyDescent="0.3">
      <c r="B37" s="981"/>
      <c r="C37" s="85"/>
      <c r="D37" s="85"/>
      <c r="E37" s="971"/>
      <c r="F37" s="971"/>
      <c r="G37" s="85"/>
      <c r="H37" s="85"/>
      <c r="I37" s="961"/>
      <c r="J37" s="960"/>
    </row>
    <row r="38" spans="1:10" ht="12" customHeight="1" x14ac:dyDescent="0.3">
      <c r="A38" s="88" t="s">
        <v>1153</v>
      </c>
      <c r="B38" s="981"/>
      <c r="C38" s="85"/>
      <c r="D38" s="85"/>
      <c r="E38" s="971"/>
      <c r="F38" s="971"/>
      <c r="G38" s="85"/>
      <c r="H38" s="85"/>
      <c r="I38" s="961"/>
      <c r="J38" s="960"/>
    </row>
    <row r="39" spans="1:10" ht="20.25" customHeight="1" x14ac:dyDescent="0.3">
      <c r="A39" s="85"/>
      <c r="B39" s="2185" t="s">
        <v>430</v>
      </c>
      <c r="C39" s="2187" t="s">
        <v>442</v>
      </c>
      <c r="D39" s="2187"/>
      <c r="E39" s="2187"/>
      <c r="F39" s="2187"/>
      <c r="G39" s="2188" t="s">
        <v>1054</v>
      </c>
      <c r="H39" s="980"/>
      <c r="I39" s="961"/>
      <c r="J39" s="960"/>
    </row>
    <row r="40" spans="1:10" ht="18.75" customHeight="1" thickBot="1" x14ac:dyDescent="0.35">
      <c r="A40" s="175" t="s">
        <v>296</v>
      </c>
      <c r="B40" s="2186"/>
      <c r="C40" s="90" t="s">
        <v>441</v>
      </c>
      <c r="D40" s="91" t="s">
        <v>440</v>
      </c>
      <c r="E40" s="91" t="s">
        <v>782</v>
      </c>
      <c r="F40" s="90" t="s">
        <v>438</v>
      </c>
      <c r="G40" s="2189"/>
      <c r="H40" s="90" t="s">
        <v>288</v>
      </c>
      <c r="I40" s="961"/>
      <c r="J40" s="960"/>
    </row>
    <row r="41" spans="1:10" x14ac:dyDescent="0.3">
      <c r="A41" s="84" t="s">
        <v>434</v>
      </c>
      <c r="B41" s="979">
        <v>4.5</v>
      </c>
      <c r="C41" s="979">
        <v>2.5</v>
      </c>
      <c r="D41" s="979">
        <v>0.2</v>
      </c>
      <c r="E41" s="979">
        <v>2</v>
      </c>
      <c r="F41" s="979">
        <v>3</v>
      </c>
      <c r="G41" s="979">
        <v>5.7</v>
      </c>
      <c r="H41" s="979">
        <v>10.199999999999999</v>
      </c>
      <c r="I41" s="961"/>
      <c r="J41" s="960"/>
    </row>
    <row r="42" spans="1:10" x14ac:dyDescent="0.3">
      <c r="A42" s="84" t="s">
        <v>382</v>
      </c>
      <c r="B42" s="979">
        <v>6</v>
      </c>
      <c r="C42" s="979">
        <v>2.5</v>
      </c>
      <c r="D42" s="979">
        <v>0.2</v>
      </c>
      <c r="E42" s="979">
        <v>2</v>
      </c>
      <c r="F42" s="979">
        <v>3</v>
      </c>
      <c r="G42" s="979">
        <v>5.7</v>
      </c>
      <c r="H42" s="979">
        <v>11.7</v>
      </c>
      <c r="I42" s="961"/>
      <c r="J42" s="960"/>
    </row>
    <row r="43" spans="1:10" x14ac:dyDescent="0.3">
      <c r="A43" s="84" t="s">
        <v>437</v>
      </c>
      <c r="B43" s="979">
        <v>8</v>
      </c>
      <c r="C43" s="979">
        <v>2.5</v>
      </c>
      <c r="D43" s="979">
        <v>0.2</v>
      </c>
      <c r="E43" s="979">
        <v>2</v>
      </c>
      <c r="F43" s="979">
        <v>3</v>
      </c>
      <c r="G43" s="979">
        <v>5.7</v>
      </c>
      <c r="H43" s="979">
        <v>13.7</v>
      </c>
      <c r="I43" s="961"/>
      <c r="J43" s="960"/>
    </row>
    <row r="44" spans="1:10" x14ac:dyDescent="0.3">
      <c r="A44" s="292" t="s">
        <v>137</v>
      </c>
      <c r="B44" s="293"/>
      <c r="C44" s="292"/>
      <c r="D44" s="292"/>
      <c r="E44" s="292"/>
      <c r="F44" s="292"/>
      <c r="G44" s="292"/>
      <c r="H44" s="292"/>
      <c r="I44" s="961"/>
      <c r="J44" s="960"/>
    </row>
    <row r="45" spans="1:10" x14ac:dyDescent="0.3">
      <c r="A45" s="84" t="s">
        <v>434</v>
      </c>
      <c r="B45" s="978">
        <v>6845</v>
      </c>
      <c r="C45" s="978">
        <v>3803</v>
      </c>
      <c r="D45" s="978">
        <v>309</v>
      </c>
      <c r="E45" s="978">
        <v>3042</v>
      </c>
      <c r="F45" s="978">
        <v>4563</v>
      </c>
      <c r="G45" s="978">
        <v>8675</v>
      </c>
      <c r="H45" s="978">
        <v>15520</v>
      </c>
      <c r="I45" s="961"/>
      <c r="J45" s="960"/>
    </row>
    <row r="46" spans="1:10" x14ac:dyDescent="0.3">
      <c r="A46" s="84" t="s">
        <v>382</v>
      </c>
      <c r="B46" s="978">
        <v>9126</v>
      </c>
      <c r="C46" s="978">
        <v>3803</v>
      </c>
      <c r="D46" s="978">
        <v>309</v>
      </c>
      <c r="E46" s="978">
        <v>3042</v>
      </c>
      <c r="F46" s="978">
        <v>4563</v>
      </c>
      <c r="G46" s="978">
        <v>8675</v>
      </c>
      <c r="H46" s="978">
        <v>17802</v>
      </c>
      <c r="I46" s="961"/>
      <c r="J46" s="960"/>
    </row>
    <row r="47" spans="1:10" x14ac:dyDescent="0.3">
      <c r="A47" s="239" t="s">
        <v>437</v>
      </c>
      <c r="B47" s="154">
        <v>12169</v>
      </c>
      <c r="C47" s="154">
        <v>3803</v>
      </c>
      <c r="D47" s="154">
        <v>309</v>
      </c>
      <c r="E47" s="154">
        <v>3042</v>
      </c>
      <c r="F47" s="154">
        <v>4563</v>
      </c>
      <c r="G47" s="154">
        <v>8675</v>
      </c>
      <c r="H47" s="154">
        <v>20844</v>
      </c>
      <c r="I47" s="961"/>
      <c r="J47" s="960"/>
    </row>
    <row r="48" spans="1:10" x14ac:dyDescent="0.3">
      <c r="A48" s="89" t="s">
        <v>868</v>
      </c>
      <c r="B48" s="161"/>
      <c r="C48" s="160"/>
      <c r="D48" s="160"/>
      <c r="E48" s="160"/>
      <c r="F48" s="160"/>
      <c r="G48" s="160"/>
      <c r="H48" s="160"/>
      <c r="I48" s="961"/>
      <c r="J48" s="960"/>
    </row>
    <row r="49" spans="1:10" x14ac:dyDescent="0.3">
      <c r="A49" s="89"/>
      <c r="B49" s="161"/>
      <c r="C49" s="160"/>
      <c r="D49" s="160"/>
      <c r="E49" s="160"/>
      <c r="F49" s="160"/>
      <c r="G49" s="160"/>
      <c r="H49" s="160"/>
      <c r="I49" s="961"/>
      <c r="J49" s="960"/>
    </row>
    <row r="50" spans="1:10" x14ac:dyDescent="0.3">
      <c r="A50" s="1267" t="s">
        <v>436</v>
      </c>
      <c r="B50" s="976"/>
      <c r="C50" s="975"/>
      <c r="D50" s="975"/>
      <c r="E50" s="974"/>
      <c r="F50" s="974"/>
      <c r="G50" s="139"/>
      <c r="H50" s="139"/>
      <c r="I50" s="139"/>
      <c r="J50" s="122"/>
    </row>
    <row r="51" spans="1:10" ht="15" thickBot="1" x14ac:dyDescent="0.35">
      <c r="A51" s="973"/>
      <c r="B51" s="972"/>
      <c r="C51" s="85"/>
      <c r="D51" s="85"/>
      <c r="E51" s="971"/>
      <c r="F51" s="971"/>
      <c r="G51" s="122"/>
      <c r="H51" s="122"/>
      <c r="I51" s="970"/>
      <c r="J51" s="122"/>
    </row>
    <row r="52" spans="1:10" ht="15" thickBot="1" x14ac:dyDescent="0.35">
      <c r="A52" s="240" t="s">
        <v>435</v>
      </c>
      <c r="B52" s="1272" t="s">
        <v>1281</v>
      </c>
      <c r="C52" s="1272" t="s">
        <v>1152</v>
      </c>
      <c r="D52" s="1272" t="s">
        <v>1053</v>
      </c>
      <c r="E52" s="1272" t="s">
        <v>1052</v>
      </c>
      <c r="F52" s="1276" t="s">
        <v>1055</v>
      </c>
      <c r="G52" s="1276" t="s">
        <v>1051</v>
      </c>
      <c r="H52" s="1276" t="s">
        <v>1050</v>
      </c>
      <c r="I52" s="1276" t="s">
        <v>1049</v>
      </c>
      <c r="J52" s="1276" t="s">
        <v>1048</v>
      </c>
    </row>
    <row r="53" spans="1:10" x14ac:dyDescent="0.3">
      <c r="A53" s="239" t="s">
        <v>434</v>
      </c>
      <c r="B53" s="1277">
        <v>11.3</v>
      </c>
      <c r="C53" s="1277">
        <v>11.8</v>
      </c>
      <c r="D53" s="1277">
        <v>11</v>
      </c>
      <c r="E53" s="1277">
        <v>10.3</v>
      </c>
      <c r="F53" s="1277">
        <v>10.1</v>
      </c>
      <c r="G53" s="1277">
        <v>11</v>
      </c>
      <c r="H53" s="1277">
        <v>15.8</v>
      </c>
      <c r="I53" s="1277">
        <v>15.4</v>
      </c>
      <c r="J53" s="1277">
        <v>15.3</v>
      </c>
    </row>
    <row r="54" spans="1:10" x14ac:dyDescent="0.3">
      <c r="A54" s="89" t="s">
        <v>867</v>
      </c>
      <c r="B54" s="969"/>
      <c r="C54" s="968"/>
      <c r="D54" s="967"/>
      <c r="E54" s="966"/>
      <c r="F54" s="965"/>
      <c r="G54" s="965"/>
      <c r="H54" s="965"/>
      <c r="I54" s="152"/>
      <c r="J54" s="152"/>
    </row>
    <row r="55" spans="1:10" x14ac:dyDescent="0.3">
      <c r="A55" s="89" t="s">
        <v>866</v>
      </c>
      <c r="B55" s="161"/>
      <c r="C55" s="160"/>
      <c r="D55" s="160"/>
      <c r="E55" s="160"/>
      <c r="F55" s="160"/>
      <c r="G55" s="160"/>
      <c r="H55" s="160"/>
      <c r="I55" s="961"/>
      <c r="J55" s="960"/>
    </row>
    <row r="56" spans="1:10" x14ac:dyDescent="0.3">
      <c r="A56" s="964"/>
      <c r="B56" s="160"/>
      <c r="C56" s="160"/>
      <c r="D56" s="160"/>
      <c r="E56" s="160"/>
      <c r="F56" s="160"/>
      <c r="G56" s="160"/>
      <c r="H56" s="160"/>
      <c r="I56" s="961"/>
      <c r="J56" s="960"/>
    </row>
    <row r="57" spans="1:10" x14ac:dyDescent="0.3">
      <c r="A57" s="949"/>
      <c r="B57" s="962"/>
      <c r="C57" s="962"/>
      <c r="D57" s="962"/>
      <c r="E57" s="962"/>
      <c r="F57" s="962"/>
      <c r="G57" s="962"/>
      <c r="H57" s="962"/>
      <c r="I57" s="961"/>
      <c r="J57" s="960"/>
    </row>
    <row r="58" spans="1:10" x14ac:dyDescent="0.3">
      <c r="A58" s="963"/>
      <c r="B58" s="962"/>
      <c r="C58" s="962"/>
      <c r="D58" s="962"/>
      <c r="E58" s="962"/>
      <c r="F58" s="962"/>
      <c r="G58" s="962"/>
      <c r="H58" s="962"/>
      <c r="I58" s="961"/>
      <c r="J58" s="960"/>
    </row>
    <row r="59" spans="1:10" x14ac:dyDescent="0.3">
      <c r="A59" s="187"/>
      <c r="B59" s="160"/>
      <c r="C59" s="160"/>
      <c r="D59" s="160"/>
      <c r="E59" s="160"/>
      <c r="F59" s="160"/>
      <c r="G59" s="160"/>
      <c r="H59" s="160"/>
      <c r="I59" s="961"/>
      <c r="J59" s="960"/>
    </row>
    <row r="60" spans="1:10" x14ac:dyDescent="0.3">
      <c r="A60" s="187"/>
      <c r="B60" s="160"/>
      <c r="C60" s="160"/>
      <c r="D60" s="160"/>
      <c r="E60" s="160"/>
      <c r="F60" s="160"/>
      <c r="G60" s="160"/>
      <c r="H60" s="160"/>
      <c r="I60" s="961"/>
      <c r="J60" s="960"/>
    </row>
    <row r="61" spans="1:10" x14ac:dyDescent="0.3">
      <c r="A61" s="187"/>
      <c r="B61" s="160"/>
      <c r="C61" s="160"/>
      <c r="D61" s="160"/>
      <c r="E61" s="160"/>
      <c r="F61" s="160"/>
      <c r="G61" s="160"/>
      <c r="H61" s="160"/>
      <c r="I61" s="961"/>
      <c r="J61" s="960"/>
    </row>
    <row r="62" spans="1:10" x14ac:dyDescent="0.3">
      <c r="A62" s="187"/>
      <c r="B62" s="160"/>
      <c r="C62" s="160"/>
      <c r="D62" s="160"/>
      <c r="E62" s="160"/>
      <c r="F62" s="160"/>
      <c r="G62" s="160"/>
      <c r="H62" s="160"/>
      <c r="I62" s="961"/>
      <c r="J62" s="960"/>
    </row>
    <row r="63" spans="1:10" x14ac:dyDescent="0.3">
      <c r="A63" s="959"/>
      <c r="B63" s="958"/>
      <c r="C63" s="958"/>
      <c r="D63" s="958"/>
      <c r="E63" s="958"/>
      <c r="F63" s="958"/>
      <c r="G63" s="958"/>
      <c r="H63" s="958"/>
      <c r="I63" s="955"/>
      <c r="J63" s="954"/>
    </row>
    <row r="64" spans="1:10" x14ac:dyDescent="0.3">
      <c r="A64" s="957"/>
      <c r="B64" s="956"/>
      <c r="C64" s="956"/>
      <c r="D64" s="956"/>
      <c r="E64" s="956"/>
      <c r="F64" s="956"/>
      <c r="G64" s="956"/>
      <c r="H64" s="956"/>
      <c r="I64" s="955"/>
      <c r="J64" s="954"/>
    </row>
    <row r="65" spans="1:10" x14ac:dyDescent="0.3">
      <c r="A65" s="957"/>
      <c r="B65" s="956"/>
      <c r="C65" s="956"/>
      <c r="D65" s="956"/>
      <c r="E65" s="956"/>
      <c r="F65" s="956"/>
      <c r="G65" s="956"/>
      <c r="H65" s="956"/>
      <c r="I65" s="955"/>
      <c r="J65" s="954"/>
    </row>
    <row r="66" spans="1:10" x14ac:dyDescent="0.3">
      <c r="A66" s="957"/>
      <c r="B66" s="956"/>
      <c r="C66" s="956"/>
      <c r="D66" s="956"/>
      <c r="E66" s="956"/>
      <c r="F66" s="956"/>
      <c r="G66" s="956"/>
      <c r="H66" s="956"/>
      <c r="I66" s="955"/>
      <c r="J66" s="954"/>
    </row>
    <row r="67" spans="1:10" x14ac:dyDescent="0.3">
      <c r="A67" s="953"/>
      <c r="B67" s="429"/>
      <c r="C67" s="429"/>
      <c r="D67" s="429"/>
      <c r="E67" s="429"/>
      <c r="F67" s="429"/>
      <c r="G67" s="429"/>
      <c r="H67" s="429"/>
      <c r="I67" s="429"/>
      <c r="J67" s="429"/>
    </row>
    <row r="68" spans="1:10" x14ac:dyDescent="0.3">
      <c r="A68" s="953"/>
      <c r="B68" s="953"/>
      <c r="C68" s="953"/>
      <c r="D68" s="953"/>
      <c r="E68" s="953"/>
      <c r="F68" s="953"/>
      <c r="G68" s="429"/>
      <c r="H68" s="429"/>
      <c r="I68" s="429"/>
      <c r="J68" s="429"/>
    </row>
    <row r="69" spans="1:10" x14ac:dyDescent="0.3">
      <c r="A69" s="953"/>
      <c r="B69" s="429"/>
      <c r="C69" s="429"/>
      <c r="D69" s="429"/>
      <c r="E69" s="429"/>
      <c r="F69" s="429"/>
      <c r="G69" s="429"/>
      <c r="H69" s="429"/>
      <c r="I69" s="429"/>
      <c r="J69" s="429"/>
    </row>
    <row r="70" spans="1:10" x14ac:dyDescent="0.3">
      <c r="A70" s="121"/>
      <c r="B70" s="121"/>
      <c r="C70" s="121"/>
      <c r="D70" s="121"/>
      <c r="E70" s="121"/>
      <c r="F70" s="121"/>
      <c r="G70" s="121"/>
      <c r="H70" s="121"/>
      <c r="I70" s="121"/>
      <c r="J70" s="121"/>
    </row>
  </sheetData>
  <mergeCells count="3">
    <mergeCell ref="B39:B40"/>
    <mergeCell ref="C39:F39"/>
    <mergeCell ref="G39:G40"/>
  </mergeCells>
  <pageMargins left="0.7" right="0.7" top="0.75" bottom="0.75" header="0.3" footer="0.3"/>
  <pageSetup paperSize="9"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A5FA-1831-4F95-B6B6-E38EBB0D7D4A}">
  <sheetPr codeName="Sheet46"/>
  <dimension ref="A1:F53"/>
  <sheetViews>
    <sheetView showGridLines="0" showZeros="0" view="pageLayout" topLeftCell="A55" zoomScaleNormal="100" zoomScaleSheetLayoutView="100" workbookViewId="0">
      <selection sqref="A1:E1"/>
    </sheetView>
  </sheetViews>
  <sheetFormatPr defaultRowHeight="14.4" x14ac:dyDescent="0.3"/>
  <cols>
    <col min="1" max="1" width="36.109375" customWidth="1"/>
    <col min="2" max="6" width="15.33203125" customWidth="1"/>
    <col min="7" max="9" width="11.6640625" customWidth="1"/>
  </cols>
  <sheetData>
    <row r="1" spans="1:6" ht="36" customHeight="1" x14ac:dyDescent="0.3">
      <c r="A1" s="2190" t="s">
        <v>1165</v>
      </c>
      <c r="B1" s="2190"/>
      <c r="C1" s="2190"/>
      <c r="D1" s="2190"/>
      <c r="E1" s="2190"/>
      <c r="F1" s="177"/>
    </row>
    <row r="2" spans="1:6" ht="24.6" customHeight="1" thickBot="1" x14ac:dyDescent="0.35">
      <c r="A2" s="860"/>
      <c r="B2" s="860" t="s">
        <v>487</v>
      </c>
      <c r="C2" s="860" t="s">
        <v>486</v>
      </c>
      <c r="D2" s="860" t="s">
        <v>1056</v>
      </c>
      <c r="E2" s="861" t="s">
        <v>485</v>
      </c>
      <c r="F2" s="180" t="s">
        <v>484</v>
      </c>
    </row>
    <row r="3" spans="1:6" x14ac:dyDescent="0.3">
      <c r="A3" s="994" t="s">
        <v>483</v>
      </c>
      <c r="B3" s="947">
        <v>9326</v>
      </c>
      <c r="C3" s="947">
        <v>3853</v>
      </c>
      <c r="D3" s="947">
        <v>19689</v>
      </c>
      <c r="E3" s="947">
        <v>293</v>
      </c>
      <c r="F3" s="991">
        <v>58.4</v>
      </c>
    </row>
    <row r="4" spans="1:6" x14ac:dyDescent="0.3">
      <c r="A4" s="993" t="s">
        <v>471</v>
      </c>
      <c r="B4" s="947"/>
      <c r="C4" s="947"/>
      <c r="D4" s="947"/>
      <c r="E4" s="947"/>
      <c r="F4" s="991"/>
    </row>
    <row r="5" spans="1:6" x14ac:dyDescent="0.3">
      <c r="A5" s="992" t="s">
        <v>480</v>
      </c>
      <c r="B5" s="947">
        <v>1215</v>
      </c>
      <c r="C5" s="947">
        <v>250</v>
      </c>
      <c r="D5" s="947">
        <v>4476</v>
      </c>
      <c r="E5" s="947">
        <v>6</v>
      </c>
      <c r="F5" s="991">
        <v>26.3</v>
      </c>
    </row>
    <row r="6" spans="1:6" x14ac:dyDescent="0.3">
      <c r="A6" s="992" t="s">
        <v>479</v>
      </c>
      <c r="B6" s="947">
        <v>2620</v>
      </c>
      <c r="C6" s="947">
        <v>966</v>
      </c>
      <c r="D6" s="947">
        <v>6552</v>
      </c>
      <c r="E6" s="947">
        <v>65</v>
      </c>
      <c r="F6" s="991">
        <v>43.9</v>
      </c>
    </row>
    <row r="7" spans="1:6" x14ac:dyDescent="0.3">
      <c r="A7" s="992" t="s">
        <v>478</v>
      </c>
      <c r="B7" s="947">
        <v>3124</v>
      </c>
      <c r="C7" s="947">
        <v>1428</v>
      </c>
      <c r="D7" s="947">
        <v>6151</v>
      </c>
      <c r="E7" s="947">
        <v>185</v>
      </c>
      <c r="F7" s="991">
        <v>76.400000000000006</v>
      </c>
    </row>
    <row r="8" spans="1:6" x14ac:dyDescent="0.3">
      <c r="A8" s="992" t="s">
        <v>477</v>
      </c>
      <c r="B8" s="947">
        <v>1553</v>
      </c>
      <c r="C8" s="947">
        <v>806</v>
      </c>
      <c r="D8" s="947">
        <v>1851</v>
      </c>
      <c r="E8" s="947">
        <v>30</v>
      </c>
      <c r="F8" s="991">
        <v>96.6</v>
      </c>
    </row>
    <row r="9" spans="1:6" x14ac:dyDescent="0.3">
      <c r="A9" s="992" t="s">
        <v>476</v>
      </c>
      <c r="B9" s="947">
        <v>248</v>
      </c>
      <c r="C9" s="947">
        <v>100</v>
      </c>
      <c r="D9" s="947">
        <v>284</v>
      </c>
      <c r="E9" s="947">
        <v>4</v>
      </c>
      <c r="F9" s="991">
        <v>154.6</v>
      </c>
    </row>
    <row r="10" spans="1:6" x14ac:dyDescent="0.3">
      <c r="A10" s="992" t="s">
        <v>475</v>
      </c>
      <c r="B10" s="947">
        <v>79</v>
      </c>
      <c r="C10" s="947">
        <v>32</v>
      </c>
      <c r="D10" s="947">
        <v>85</v>
      </c>
      <c r="E10" s="947">
        <v>1</v>
      </c>
      <c r="F10" s="991">
        <v>179.4</v>
      </c>
    </row>
    <row r="11" spans="1:6" x14ac:dyDescent="0.3">
      <c r="A11" s="992" t="s">
        <v>474</v>
      </c>
      <c r="B11" s="947">
        <v>378</v>
      </c>
      <c r="C11" s="947">
        <v>212</v>
      </c>
      <c r="D11" s="947">
        <v>162</v>
      </c>
      <c r="E11" s="947">
        <v>2</v>
      </c>
      <c r="F11" s="991">
        <v>222.9</v>
      </c>
    </row>
    <row r="12" spans="1:6" x14ac:dyDescent="0.3">
      <c r="A12" s="992" t="s">
        <v>463</v>
      </c>
      <c r="B12" s="947">
        <v>109</v>
      </c>
      <c r="C12" s="947">
        <v>59</v>
      </c>
      <c r="D12" s="947">
        <v>128</v>
      </c>
      <c r="E12" s="947">
        <v>0</v>
      </c>
      <c r="F12" s="991">
        <v>8.8000000000000007</v>
      </c>
    </row>
    <row r="13" spans="1:6" x14ac:dyDescent="0.3">
      <c r="A13" s="994"/>
      <c r="B13" s="947"/>
      <c r="C13" s="947"/>
      <c r="D13" s="947"/>
      <c r="E13" s="947"/>
      <c r="F13" s="991"/>
    </row>
    <row r="14" spans="1:6" x14ac:dyDescent="0.3">
      <c r="A14" s="994" t="s">
        <v>482</v>
      </c>
      <c r="B14" s="947">
        <v>105144</v>
      </c>
      <c r="C14" s="947">
        <v>51682</v>
      </c>
      <c r="D14" s="947">
        <v>127399</v>
      </c>
      <c r="E14" s="947">
        <v>24606</v>
      </c>
      <c r="F14" s="991">
        <v>44.8</v>
      </c>
    </row>
    <row r="15" spans="1:6" x14ac:dyDescent="0.3">
      <c r="A15" s="993" t="s">
        <v>471</v>
      </c>
      <c r="F15" s="179"/>
    </row>
    <row r="16" spans="1:6" x14ac:dyDescent="0.3">
      <c r="A16" s="992" t="s">
        <v>480</v>
      </c>
      <c r="B16" s="947">
        <v>15464</v>
      </c>
      <c r="C16" s="947">
        <v>5038</v>
      </c>
      <c r="D16" s="947">
        <v>17586</v>
      </c>
      <c r="E16" s="947">
        <v>2486</v>
      </c>
      <c r="F16" s="991">
        <v>14</v>
      </c>
    </row>
    <row r="17" spans="1:6" x14ac:dyDescent="0.3">
      <c r="A17" s="992" t="s">
        <v>479</v>
      </c>
      <c r="B17" s="947">
        <v>27939</v>
      </c>
      <c r="C17" s="947">
        <v>21740</v>
      </c>
      <c r="D17" s="947">
        <v>39211</v>
      </c>
      <c r="E17" s="947">
        <v>10775</v>
      </c>
      <c r="F17" s="991">
        <v>34.4</v>
      </c>
    </row>
    <row r="18" spans="1:6" x14ac:dyDescent="0.3">
      <c r="A18" s="992" t="s">
        <v>478</v>
      </c>
      <c r="B18" s="947">
        <v>46070</v>
      </c>
      <c r="C18" s="947">
        <v>20241</v>
      </c>
      <c r="D18" s="947">
        <v>54563</v>
      </c>
      <c r="E18" s="947">
        <v>9429</v>
      </c>
      <c r="F18" s="991">
        <v>52.8</v>
      </c>
    </row>
    <row r="19" spans="1:6" x14ac:dyDescent="0.3">
      <c r="A19" s="992" t="s">
        <v>477</v>
      </c>
      <c r="B19" s="947">
        <v>9581</v>
      </c>
      <c r="C19" s="947">
        <v>3483</v>
      </c>
      <c r="D19" s="947">
        <v>10385</v>
      </c>
      <c r="E19" s="947">
        <v>1619</v>
      </c>
      <c r="F19" s="991">
        <v>64</v>
      </c>
    </row>
    <row r="20" spans="1:6" x14ac:dyDescent="0.3">
      <c r="A20" s="992" t="s">
        <v>476</v>
      </c>
      <c r="B20" s="947">
        <v>1635</v>
      </c>
      <c r="C20" s="947">
        <v>355</v>
      </c>
      <c r="D20" s="947">
        <v>1599</v>
      </c>
      <c r="E20" s="947">
        <v>137</v>
      </c>
      <c r="F20" s="991">
        <v>92.6</v>
      </c>
    </row>
    <row r="21" spans="1:6" x14ac:dyDescent="0.3">
      <c r="A21" s="992" t="s">
        <v>475</v>
      </c>
      <c r="B21" s="947">
        <v>608</v>
      </c>
      <c r="C21" s="947">
        <v>127</v>
      </c>
      <c r="D21" s="947">
        <v>581</v>
      </c>
      <c r="E21" s="947">
        <v>54</v>
      </c>
      <c r="F21" s="991">
        <v>122.9</v>
      </c>
    </row>
    <row r="22" spans="1:6" x14ac:dyDescent="0.3">
      <c r="A22" s="992" t="s">
        <v>474</v>
      </c>
      <c r="B22" s="947">
        <v>490</v>
      </c>
      <c r="C22" s="947">
        <v>227</v>
      </c>
      <c r="D22" s="947">
        <v>448</v>
      </c>
      <c r="E22" s="947">
        <v>106</v>
      </c>
      <c r="F22" s="991">
        <v>140</v>
      </c>
    </row>
    <row r="23" spans="1:6" x14ac:dyDescent="0.3">
      <c r="A23" s="992" t="s">
        <v>463</v>
      </c>
      <c r="B23" s="947">
        <v>3357</v>
      </c>
      <c r="C23" s="947">
        <v>471</v>
      </c>
      <c r="D23" s="947">
        <v>3026</v>
      </c>
      <c r="E23" s="947">
        <v>0</v>
      </c>
      <c r="F23" s="991">
        <v>92</v>
      </c>
    </row>
    <row r="24" spans="1:6" x14ac:dyDescent="0.3">
      <c r="A24" s="994"/>
      <c r="B24" s="947"/>
      <c r="C24" s="947"/>
      <c r="D24" s="947"/>
      <c r="E24" s="947"/>
      <c r="F24" s="991"/>
    </row>
    <row r="25" spans="1:6" x14ac:dyDescent="0.3">
      <c r="A25" s="994" t="s">
        <v>481</v>
      </c>
      <c r="B25" s="947">
        <v>29331</v>
      </c>
      <c r="C25" s="947">
        <v>4111</v>
      </c>
      <c r="D25" s="947">
        <v>35789</v>
      </c>
      <c r="E25" s="947">
        <v>1934</v>
      </c>
      <c r="F25" s="991">
        <v>17.600000000000001</v>
      </c>
    </row>
    <row r="26" spans="1:6" x14ac:dyDescent="0.3">
      <c r="A26" s="993" t="s">
        <v>471</v>
      </c>
      <c r="F26" s="179"/>
    </row>
    <row r="27" spans="1:6" x14ac:dyDescent="0.3">
      <c r="A27" s="992" t="s">
        <v>480</v>
      </c>
      <c r="B27" s="947">
        <v>12639</v>
      </c>
      <c r="C27" s="947">
        <v>481</v>
      </c>
      <c r="D27" s="947">
        <v>13989</v>
      </c>
      <c r="E27" s="947">
        <v>184</v>
      </c>
      <c r="F27" s="991">
        <v>9.1</v>
      </c>
    </row>
    <row r="28" spans="1:6" x14ac:dyDescent="0.3">
      <c r="A28" s="992" t="s">
        <v>479</v>
      </c>
      <c r="B28" s="947">
        <v>15860</v>
      </c>
      <c r="C28" s="947">
        <v>1190</v>
      </c>
      <c r="D28" s="947">
        <v>19283</v>
      </c>
      <c r="E28" s="947">
        <v>631</v>
      </c>
      <c r="F28" s="991">
        <v>16.2</v>
      </c>
    </row>
    <row r="29" spans="1:6" x14ac:dyDescent="0.3">
      <c r="A29" s="992" t="s">
        <v>478</v>
      </c>
      <c r="B29" s="947">
        <v>642</v>
      </c>
      <c r="C29" s="947">
        <v>1799</v>
      </c>
      <c r="D29" s="947">
        <v>2241</v>
      </c>
      <c r="E29" s="947">
        <v>1025</v>
      </c>
      <c r="F29" s="991">
        <v>63.1</v>
      </c>
    </row>
    <row r="30" spans="1:6" x14ac:dyDescent="0.3">
      <c r="A30" s="992" t="s">
        <v>477</v>
      </c>
      <c r="B30" s="947">
        <v>127</v>
      </c>
      <c r="C30" s="947">
        <v>344</v>
      </c>
      <c r="D30" s="947">
        <v>161</v>
      </c>
      <c r="E30" s="947">
        <v>40</v>
      </c>
      <c r="F30" s="991">
        <v>118.1</v>
      </c>
    </row>
    <row r="31" spans="1:6" x14ac:dyDescent="0.3">
      <c r="A31" s="992" t="s">
        <v>476</v>
      </c>
      <c r="B31" s="947">
        <v>17</v>
      </c>
      <c r="C31" s="947">
        <v>175</v>
      </c>
      <c r="D31" s="947">
        <v>42</v>
      </c>
      <c r="E31" s="947">
        <v>29</v>
      </c>
      <c r="F31" s="991">
        <v>226.9</v>
      </c>
    </row>
    <row r="32" spans="1:6" x14ac:dyDescent="0.3">
      <c r="A32" s="992" t="s">
        <v>475</v>
      </c>
      <c r="B32" s="947">
        <v>0</v>
      </c>
      <c r="C32" s="947">
        <v>5</v>
      </c>
      <c r="D32" s="947">
        <v>1</v>
      </c>
      <c r="E32" s="947">
        <v>1</v>
      </c>
      <c r="F32" s="991">
        <v>280.39999999999998</v>
      </c>
    </row>
    <row r="33" spans="1:6" x14ac:dyDescent="0.3">
      <c r="A33" s="992" t="s">
        <v>474</v>
      </c>
      <c r="B33" s="947">
        <v>46</v>
      </c>
      <c r="C33" s="947">
        <v>117</v>
      </c>
      <c r="D33" s="947">
        <v>72</v>
      </c>
      <c r="E33" s="947">
        <v>24</v>
      </c>
      <c r="F33" s="991">
        <v>281.7</v>
      </c>
    </row>
    <row r="34" spans="1:6" x14ac:dyDescent="0.3">
      <c r="A34" s="992" t="s">
        <v>463</v>
      </c>
      <c r="B34" s="947">
        <v>0</v>
      </c>
      <c r="C34" s="947">
        <v>0</v>
      </c>
      <c r="D34" s="947">
        <v>0</v>
      </c>
      <c r="E34" s="947">
        <v>0</v>
      </c>
      <c r="F34" s="991">
        <v>0</v>
      </c>
    </row>
    <row r="35" spans="1:6" x14ac:dyDescent="0.3">
      <c r="A35" s="994"/>
      <c r="B35" s="947"/>
      <c r="C35" s="947"/>
      <c r="D35" s="947"/>
      <c r="E35" s="947"/>
      <c r="F35" s="991"/>
    </row>
    <row r="36" spans="1:6" x14ac:dyDescent="0.3">
      <c r="A36" s="994" t="s">
        <v>473</v>
      </c>
      <c r="B36" s="947">
        <v>136418</v>
      </c>
      <c r="C36" s="947">
        <v>8364</v>
      </c>
      <c r="D36" s="947">
        <v>142451</v>
      </c>
      <c r="E36" s="947">
        <v>6033</v>
      </c>
      <c r="F36" s="991">
        <v>11.6</v>
      </c>
    </row>
    <row r="37" spans="1:6" x14ac:dyDescent="0.3">
      <c r="A37" s="993" t="s">
        <v>471</v>
      </c>
      <c r="F37" s="179"/>
    </row>
    <row r="38" spans="1:6" x14ac:dyDescent="0.3">
      <c r="A38" s="992" t="s">
        <v>470</v>
      </c>
      <c r="B38" s="947">
        <v>96062</v>
      </c>
      <c r="C38" s="947">
        <v>6768</v>
      </c>
      <c r="D38" s="947">
        <v>101132</v>
      </c>
      <c r="E38" s="947">
        <v>5071</v>
      </c>
      <c r="F38" s="991">
        <v>7.6</v>
      </c>
    </row>
    <row r="39" spans="1:6" x14ac:dyDescent="0.3">
      <c r="A39" s="992" t="s">
        <v>469</v>
      </c>
      <c r="B39" s="947">
        <v>24965</v>
      </c>
      <c r="C39" s="947">
        <v>931</v>
      </c>
      <c r="D39" s="947">
        <v>25527</v>
      </c>
      <c r="E39" s="947">
        <v>561</v>
      </c>
      <c r="F39" s="991">
        <v>11</v>
      </c>
    </row>
    <row r="40" spans="1:6" x14ac:dyDescent="0.3">
      <c r="A40" s="992" t="s">
        <v>468</v>
      </c>
      <c r="B40" s="947">
        <v>9506</v>
      </c>
      <c r="C40" s="947">
        <v>456</v>
      </c>
      <c r="D40" s="947">
        <v>9787</v>
      </c>
      <c r="E40" s="947">
        <v>280</v>
      </c>
      <c r="F40" s="991">
        <v>17.899999999999999</v>
      </c>
    </row>
    <row r="41" spans="1:6" x14ac:dyDescent="0.3">
      <c r="A41" s="992" t="s">
        <v>467</v>
      </c>
      <c r="B41" s="947">
        <v>3168</v>
      </c>
      <c r="C41" s="947">
        <v>174</v>
      </c>
      <c r="D41" s="947">
        <v>3260</v>
      </c>
      <c r="E41" s="947">
        <v>92</v>
      </c>
      <c r="F41" s="991">
        <v>33.799999999999997</v>
      </c>
    </row>
    <row r="42" spans="1:6" x14ac:dyDescent="0.3">
      <c r="A42" s="992" t="s">
        <v>466</v>
      </c>
      <c r="B42" s="947">
        <v>746</v>
      </c>
      <c r="C42" s="947">
        <v>13</v>
      </c>
      <c r="D42" s="947">
        <v>757</v>
      </c>
      <c r="E42" s="947">
        <v>11</v>
      </c>
      <c r="F42" s="991">
        <v>61.6</v>
      </c>
    </row>
    <row r="43" spans="1:6" x14ac:dyDescent="0.3">
      <c r="A43" s="992" t="s">
        <v>465</v>
      </c>
      <c r="B43" s="947">
        <v>805</v>
      </c>
      <c r="C43" s="947">
        <v>15</v>
      </c>
      <c r="D43" s="947">
        <v>819</v>
      </c>
      <c r="E43" s="947">
        <v>14</v>
      </c>
      <c r="F43" s="991">
        <v>92.4</v>
      </c>
    </row>
    <row r="44" spans="1:6" x14ac:dyDescent="0.3">
      <c r="A44" s="992" t="s">
        <v>464</v>
      </c>
      <c r="B44" s="947">
        <v>27</v>
      </c>
      <c r="C44" s="947">
        <v>1</v>
      </c>
      <c r="D44" s="947">
        <v>27</v>
      </c>
      <c r="E44" s="947">
        <v>1</v>
      </c>
      <c r="F44" s="991">
        <v>67.2</v>
      </c>
    </row>
    <row r="45" spans="1:6" x14ac:dyDescent="0.3">
      <c r="A45" s="992" t="s">
        <v>463</v>
      </c>
      <c r="B45" s="947">
        <v>1139</v>
      </c>
      <c r="C45" s="947">
        <v>6</v>
      </c>
      <c r="D45" s="947">
        <v>1142</v>
      </c>
      <c r="E45" s="947">
        <v>3</v>
      </c>
      <c r="F45" s="991">
        <v>172.8</v>
      </c>
    </row>
    <row r="46" spans="1:6" x14ac:dyDescent="0.3">
      <c r="A46" s="93"/>
      <c r="B46" s="947"/>
      <c r="C46" s="947"/>
      <c r="D46" s="947"/>
      <c r="E46" s="947"/>
      <c r="F46" s="947"/>
    </row>
    <row r="47" spans="1:6" ht="15" customHeight="1" x14ac:dyDescent="0.3">
      <c r="A47" s="990" t="s">
        <v>783</v>
      </c>
      <c r="B47" s="241"/>
      <c r="C47" s="241"/>
      <c r="D47" s="241"/>
      <c r="E47" s="241"/>
      <c r="F47" s="241"/>
    </row>
    <row r="48" spans="1:6" x14ac:dyDescent="0.3">
      <c r="A48" s="989" t="s">
        <v>461</v>
      </c>
      <c r="B48" s="988"/>
      <c r="C48" s="988"/>
      <c r="D48" s="988"/>
      <c r="E48" s="988"/>
      <c r="F48" s="988"/>
    </row>
    <row r="49" spans="1:6" x14ac:dyDescent="0.3">
      <c r="A49" s="178"/>
      <c r="B49" s="287"/>
      <c r="C49" s="287"/>
      <c r="D49" s="287"/>
      <c r="E49" s="287"/>
      <c r="F49" s="286"/>
    </row>
    <row r="50" spans="1:6" x14ac:dyDescent="0.3">
      <c r="A50" s="122"/>
      <c r="B50" s="122"/>
      <c r="C50" s="122"/>
      <c r="D50" s="122"/>
      <c r="E50" s="122"/>
      <c r="F50" s="177"/>
    </row>
    <row r="51" spans="1:6" x14ac:dyDescent="0.3">
      <c r="A51" s="122"/>
      <c r="B51" s="122"/>
      <c r="C51" s="122"/>
      <c r="D51" s="122"/>
      <c r="E51" s="122"/>
      <c r="F51" s="177"/>
    </row>
    <row r="52" spans="1:6" x14ac:dyDescent="0.3">
      <c r="A52" s="121"/>
      <c r="B52" s="121"/>
      <c r="C52" s="121"/>
      <c r="D52" s="121"/>
      <c r="E52" s="121"/>
      <c r="F52" s="176"/>
    </row>
    <row r="53" spans="1:6" x14ac:dyDescent="0.3">
      <c r="A53" s="121"/>
      <c r="B53" s="121"/>
      <c r="C53" s="121"/>
      <c r="D53" s="121"/>
      <c r="E53" s="121"/>
      <c r="F53" s="176"/>
    </row>
  </sheetData>
  <mergeCells count="1">
    <mergeCell ref="A1:E1"/>
  </mergeCell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7E2CA-992A-478C-A8E7-814AAEE63215}">
  <sheetPr codeName="Sheet47"/>
  <dimension ref="A1:P66"/>
  <sheetViews>
    <sheetView showGridLines="0" view="pageLayout" topLeftCell="A55" zoomScaleNormal="100" zoomScaleSheetLayoutView="100" workbookViewId="0"/>
  </sheetViews>
  <sheetFormatPr defaultRowHeight="14.25" customHeight="1" x14ac:dyDescent="0.3"/>
  <cols>
    <col min="1" max="1" width="42.88671875" customWidth="1"/>
    <col min="2" max="2" width="9.6640625" customWidth="1"/>
    <col min="3" max="4" width="8.33203125" customWidth="1"/>
    <col min="5" max="7" width="8.109375" customWidth="1"/>
    <col min="8" max="10" width="7.88671875" customWidth="1"/>
  </cols>
  <sheetData>
    <row r="1" spans="1:12" ht="50.25" customHeight="1" thickBot="1" x14ac:dyDescent="0.35">
      <c r="A1" s="860"/>
      <c r="B1" s="860" t="s">
        <v>487</v>
      </c>
      <c r="C1" s="2178" t="s">
        <v>486</v>
      </c>
      <c r="D1" s="2178"/>
      <c r="E1" s="2178" t="s">
        <v>1056</v>
      </c>
      <c r="F1" s="2178"/>
      <c r="G1" s="2178" t="s">
        <v>485</v>
      </c>
      <c r="H1" s="2178"/>
      <c r="I1" s="2178" t="s">
        <v>484</v>
      </c>
      <c r="J1" s="2178"/>
    </row>
    <row r="2" spans="1:12" ht="14.25" customHeight="1" x14ac:dyDescent="0.3">
      <c r="A2" s="994" t="s">
        <v>472</v>
      </c>
      <c r="B2" s="947">
        <v>23623</v>
      </c>
      <c r="D2" s="947">
        <v>16918</v>
      </c>
      <c r="F2" s="947">
        <v>30997</v>
      </c>
      <c r="G2" s="947"/>
      <c r="H2" s="947">
        <v>9113</v>
      </c>
      <c r="I2" s="947"/>
      <c r="J2" s="991">
        <v>28.8</v>
      </c>
    </row>
    <row r="3" spans="1:12" ht="14.25" customHeight="1" x14ac:dyDescent="0.3">
      <c r="A3" s="993" t="s">
        <v>471</v>
      </c>
      <c r="B3" s="947"/>
      <c r="F3" s="947"/>
      <c r="J3" s="991"/>
    </row>
    <row r="4" spans="1:12" ht="14.25" customHeight="1" x14ac:dyDescent="0.3">
      <c r="A4" s="992" t="s">
        <v>470</v>
      </c>
      <c r="B4" s="947">
        <v>7310</v>
      </c>
      <c r="D4" s="947">
        <v>9910</v>
      </c>
      <c r="F4" s="947">
        <v>12385</v>
      </c>
      <c r="G4" s="947"/>
      <c r="H4" s="947">
        <v>5330</v>
      </c>
      <c r="I4" s="947"/>
      <c r="J4" s="991">
        <v>8.1999999999999993</v>
      </c>
    </row>
    <row r="5" spans="1:12" ht="14.25" customHeight="1" x14ac:dyDescent="0.3">
      <c r="A5" s="992" t="s">
        <v>469</v>
      </c>
      <c r="B5" s="947">
        <v>5632</v>
      </c>
      <c r="D5" s="947">
        <v>3541</v>
      </c>
      <c r="F5" s="947">
        <v>7042</v>
      </c>
      <c r="G5" s="947"/>
      <c r="H5" s="947">
        <v>1917</v>
      </c>
      <c r="I5" s="947"/>
      <c r="J5" s="991">
        <v>16.5</v>
      </c>
      <c r="L5" s="197"/>
    </row>
    <row r="6" spans="1:12" ht="14.25" customHeight="1" x14ac:dyDescent="0.3">
      <c r="A6" s="992" t="s">
        <v>468</v>
      </c>
      <c r="B6" s="947">
        <v>3338</v>
      </c>
      <c r="D6" s="947">
        <v>1458</v>
      </c>
      <c r="F6" s="947">
        <v>3665</v>
      </c>
      <c r="G6" s="947"/>
      <c r="H6" s="947">
        <v>841</v>
      </c>
      <c r="I6" s="947"/>
      <c r="J6" s="991">
        <v>28.3</v>
      </c>
    </row>
    <row r="7" spans="1:12" ht="14.25" customHeight="1" x14ac:dyDescent="0.3">
      <c r="A7" s="992" t="s">
        <v>467</v>
      </c>
      <c r="B7" s="947">
        <v>2546</v>
      </c>
      <c r="D7" s="947">
        <v>1154</v>
      </c>
      <c r="F7" s="947">
        <v>2972</v>
      </c>
      <c r="G7" s="947"/>
      <c r="H7" s="947">
        <v>691</v>
      </c>
      <c r="I7" s="947"/>
      <c r="J7" s="991">
        <v>39.1</v>
      </c>
    </row>
    <row r="8" spans="1:12" ht="14.25" customHeight="1" x14ac:dyDescent="0.3">
      <c r="A8" s="992" t="s">
        <v>466</v>
      </c>
      <c r="B8" s="947">
        <v>2560</v>
      </c>
      <c r="D8" s="947">
        <v>280</v>
      </c>
      <c r="F8" s="947">
        <v>2638</v>
      </c>
      <c r="G8" s="947"/>
      <c r="H8" s="947">
        <v>162</v>
      </c>
      <c r="I8" s="947"/>
      <c r="J8" s="991">
        <v>41.2</v>
      </c>
    </row>
    <row r="9" spans="1:12" ht="14.25" customHeight="1" x14ac:dyDescent="0.3">
      <c r="A9" s="992" t="s">
        <v>465</v>
      </c>
      <c r="B9" s="947">
        <v>1292</v>
      </c>
      <c r="D9" s="947">
        <v>112</v>
      </c>
      <c r="F9" s="947">
        <v>1262</v>
      </c>
      <c r="G9" s="947"/>
      <c r="H9" s="947">
        <v>61</v>
      </c>
      <c r="I9" s="947"/>
      <c r="J9" s="991">
        <v>62.6</v>
      </c>
    </row>
    <row r="10" spans="1:12" ht="14.25" customHeight="1" x14ac:dyDescent="0.3">
      <c r="A10" s="992" t="s">
        <v>464</v>
      </c>
      <c r="B10" s="947">
        <v>187</v>
      </c>
      <c r="D10" s="947">
        <v>332</v>
      </c>
      <c r="F10" s="947">
        <v>235</v>
      </c>
      <c r="G10" s="947"/>
      <c r="H10" s="947">
        <v>44</v>
      </c>
      <c r="I10" s="947"/>
      <c r="J10" s="991">
        <v>72.3</v>
      </c>
    </row>
    <row r="11" spans="1:12" ht="14.25" customHeight="1" x14ac:dyDescent="0.3">
      <c r="A11" s="992" t="s">
        <v>463</v>
      </c>
      <c r="B11" s="947">
        <v>758</v>
      </c>
      <c r="D11" s="947">
        <v>131</v>
      </c>
      <c r="F11" s="947">
        <v>798</v>
      </c>
      <c r="G11" s="947"/>
      <c r="H11" s="947">
        <v>67</v>
      </c>
      <c r="I11" s="947"/>
      <c r="J11" s="991">
        <v>316.2</v>
      </c>
    </row>
    <row r="12" spans="1:12" ht="14.25" customHeight="1" x14ac:dyDescent="0.3">
      <c r="A12" s="992"/>
      <c r="B12" s="947"/>
      <c r="D12" s="947"/>
      <c r="F12" s="947"/>
      <c r="H12" s="947"/>
      <c r="J12" s="991"/>
    </row>
    <row r="13" spans="1:12" ht="14.25" customHeight="1" x14ac:dyDescent="0.3">
      <c r="A13" s="93" t="s">
        <v>462</v>
      </c>
      <c r="B13" s="947">
        <v>3552</v>
      </c>
      <c r="D13" s="947" t="s">
        <v>62</v>
      </c>
      <c r="F13" s="947">
        <v>3550</v>
      </c>
      <c r="G13" s="947"/>
      <c r="H13" s="947" t="s">
        <v>62</v>
      </c>
      <c r="I13" s="947"/>
      <c r="J13" s="991">
        <v>89.8</v>
      </c>
    </row>
    <row r="14" spans="1:12" ht="14.25" customHeight="1" x14ac:dyDescent="0.3">
      <c r="A14" s="2191" t="s">
        <v>783</v>
      </c>
      <c r="B14" s="2191"/>
      <c r="C14" s="2191"/>
      <c r="D14" s="2191"/>
      <c r="E14" s="2191"/>
      <c r="F14" s="2191"/>
      <c r="G14" s="242"/>
      <c r="H14" s="242"/>
      <c r="I14" s="242"/>
      <c r="J14" s="242"/>
    </row>
    <row r="15" spans="1:12" ht="14.25" customHeight="1" x14ac:dyDescent="0.3">
      <c r="A15" s="989" t="s">
        <v>461</v>
      </c>
      <c r="B15" s="988"/>
      <c r="C15" s="988"/>
      <c r="D15" s="988"/>
      <c r="E15" s="988"/>
      <c r="F15" s="988"/>
    </row>
    <row r="16" spans="1:12" ht="14.25" customHeight="1" x14ac:dyDescent="0.3">
      <c r="A16" s="989"/>
      <c r="B16" s="988"/>
      <c r="C16" s="988"/>
      <c r="D16" s="988"/>
      <c r="E16" s="988"/>
      <c r="F16" s="988"/>
    </row>
    <row r="18" spans="1:16" ht="14.25" customHeight="1" x14ac:dyDescent="0.3">
      <c r="A18" s="2190" t="s">
        <v>1166</v>
      </c>
      <c r="B18" s="2190"/>
      <c r="C18" s="2190"/>
      <c r="D18" s="2190"/>
      <c r="E18" s="122"/>
      <c r="F18" s="122"/>
      <c r="G18" s="122"/>
      <c r="H18" s="122"/>
      <c r="I18" s="122"/>
      <c r="J18" s="145"/>
    </row>
    <row r="19" spans="1:16" ht="14.25" customHeight="1" thickBot="1" x14ac:dyDescent="0.35">
      <c r="A19" s="1003"/>
      <c r="B19" s="1003"/>
      <c r="C19" s="1003"/>
      <c r="D19" s="1003"/>
      <c r="E19" s="122"/>
      <c r="F19" s="122"/>
      <c r="G19" s="122"/>
      <c r="H19" s="122"/>
      <c r="I19" s="122"/>
      <c r="J19" s="145"/>
    </row>
    <row r="20" spans="1:16" ht="14.25" customHeight="1" thickBot="1" x14ac:dyDescent="0.35">
      <c r="A20" s="182" t="s">
        <v>137</v>
      </c>
      <c r="B20" s="132" t="s">
        <v>1255</v>
      </c>
      <c r="C20" s="132" t="s">
        <v>1140</v>
      </c>
      <c r="D20" s="132" t="s">
        <v>1018</v>
      </c>
      <c r="E20" s="132" t="s">
        <v>795</v>
      </c>
      <c r="F20" s="132" t="s">
        <v>764</v>
      </c>
      <c r="G20" s="132" t="s">
        <v>700</v>
      </c>
      <c r="H20" s="132" t="s">
        <v>672</v>
      </c>
      <c r="I20" s="131" t="s">
        <v>648</v>
      </c>
      <c r="J20" s="131" t="s">
        <v>595</v>
      </c>
    </row>
    <row r="21" spans="1:16" ht="14.25" customHeight="1" x14ac:dyDescent="0.3">
      <c r="A21" s="995" t="s">
        <v>405</v>
      </c>
      <c r="B21" s="942">
        <v>117242</v>
      </c>
      <c r="C21" s="942">
        <v>117367</v>
      </c>
      <c r="D21" s="942">
        <v>124469</v>
      </c>
      <c r="E21" s="942">
        <v>127145</v>
      </c>
      <c r="F21" s="942">
        <v>128172</v>
      </c>
      <c r="G21" s="942">
        <v>120969</v>
      </c>
      <c r="H21" s="942">
        <v>99042</v>
      </c>
      <c r="I21" s="942">
        <v>100604</v>
      </c>
      <c r="J21" s="939">
        <v>100943</v>
      </c>
    </row>
    <row r="22" spans="1:16" ht="14.25" customHeight="1" x14ac:dyDescent="0.3">
      <c r="A22" s="1001" t="s">
        <v>292</v>
      </c>
      <c r="B22" s="461">
        <v>22540</v>
      </c>
      <c r="C22" s="461">
        <v>22043</v>
      </c>
      <c r="D22" s="461">
        <v>24439</v>
      </c>
      <c r="E22" s="461">
        <v>24620</v>
      </c>
      <c r="F22" s="461">
        <v>24620</v>
      </c>
      <c r="G22" s="461">
        <v>23240</v>
      </c>
      <c r="H22" s="461">
        <v>25841</v>
      </c>
      <c r="I22" s="461">
        <v>26389</v>
      </c>
      <c r="J22" s="445">
        <v>27144</v>
      </c>
    </row>
    <row r="23" spans="1:16" ht="14.25" customHeight="1" x14ac:dyDescent="0.3">
      <c r="A23" s="1002" t="s">
        <v>491</v>
      </c>
      <c r="B23" s="461">
        <v>3251</v>
      </c>
      <c r="C23" s="461">
        <v>3379</v>
      </c>
      <c r="D23" s="461">
        <v>3717</v>
      </c>
      <c r="E23" s="461">
        <v>3761</v>
      </c>
      <c r="F23" s="461">
        <v>3862</v>
      </c>
      <c r="G23" s="461">
        <v>3879</v>
      </c>
      <c r="H23" s="461">
        <v>2913</v>
      </c>
      <c r="I23" s="461">
        <v>2814</v>
      </c>
      <c r="J23" s="461">
        <v>2775</v>
      </c>
    </row>
    <row r="24" spans="1:16" ht="14.25" customHeight="1" x14ac:dyDescent="0.3">
      <c r="A24" s="1001" t="s">
        <v>294</v>
      </c>
      <c r="B24" s="461">
        <v>32566</v>
      </c>
      <c r="C24" s="461">
        <v>30598</v>
      </c>
      <c r="D24" s="461">
        <v>32856</v>
      </c>
      <c r="E24" s="461">
        <v>34841</v>
      </c>
      <c r="F24" s="461">
        <v>32013</v>
      </c>
      <c r="G24" s="461">
        <v>30121</v>
      </c>
      <c r="H24" s="461">
        <v>19084</v>
      </c>
      <c r="I24" s="461">
        <v>19216</v>
      </c>
      <c r="J24" s="461">
        <v>18743</v>
      </c>
    </row>
    <row r="25" spans="1:16" ht="14.25" customHeight="1" x14ac:dyDescent="0.3">
      <c r="A25" s="1002" t="s">
        <v>490</v>
      </c>
      <c r="B25" s="445">
        <v>3574</v>
      </c>
      <c r="C25" s="445">
        <v>3486</v>
      </c>
      <c r="D25" s="445">
        <v>3434</v>
      </c>
      <c r="E25" s="445">
        <v>3425</v>
      </c>
      <c r="F25" s="445">
        <v>3113</v>
      </c>
      <c r="G25" s="445">
        <v>3103</v>
      </c>
      <c r="H25" s="445">
        <v>2879</v>
      </c>
      <c r="I25" s="445">
        <v>2881</v>
      </c>
      <c r="J25" s="445">
        <v>2838</v>
      </c>
    </row>
    <row r="26" spans="1:16" ht="14.25" customHeight="1" x14ac:dyDescent="0.3">
      <c r="A26" s="1001" t="s">
        <v>295</v>
      </c>
      <c r="B26" s="445">
        <v>28725</v>
      </c>
      <c r="C26" s="445">
        <v>28522</v>
      </c>
      <c r="D26" s="445">
        <v>29435</v>
      </c>
      <c r="E26" s="445">
        <v>29066</v>
      </c>
      <c r="F26" s="445">
        <v>28765</v>
      </c>
      <c r="G26" s="445">
        <v>28631</v>
      </c>
      <c r="H26" s="445">
        <v>25254</v>
      </c>
      <c r="I26" s="445">
        <v>25298</v>
      </c>
      <c r="J26" s="445">
        <v>25294</v>
      </c>
    </row>
    <row r="27" spans="1:16" ht="14.25" customHeight="1" x14ac:dyDescent="0.3">
      <c r="A27" s="1002" t="s">
        <v>23</v>
      </c>
      <c r="B27" s="445">
        <v>12012</v>
      </c>
      <c r="C27" s="445">
        <v>12070</v>
      </c>
      <c r="D27" s="445">
        <v>12195</v>
      </c>
      <c r="E27" s="445">
        <v>12152</v>
      </c>
      <c r="F27" s="445">
        <v>12236</v>
      </c>
      <c r="G27" s="445">
        <v>12188</v>
      </c>
      <c r="H27" s="445">
        <v>10081</v>
      </c>
      <c r="I27" s="445">
        <v>10312</v>
      </c>
      <c r="J27" s="445">
        <v>10370</v>
      </c>
    </row>
    <row r="28" spans="1:16" ht="14.25" customHeight="1" x14ac:dyDescent="0.3">
      <c r="A28" s="1001" t="s">
        <v>293</v>
      </c>
      <c r="B28" s="445">
        <v>28171</v>
      </c>
      <c r="C28" s="445">
        <v>30707</v>
      </c>
      <c r="D28" s="445">
        <v>32758</v>
      </c>
      <c r="E28" s="445">
        <v>33300</v>
      </c>
      <c r="F28" s="445">
        <v>30163</v>
      </c>
      <c r="G28" s="445">
        <v>28896</v>
      </c>
      <c r="H28" s="445">
        <v>18974</v>
      </c>
      <c r="I28" s="445">
        <v>19219</v>
      </c>
      <c r="J28" s="445">
        <v>19209</v>
      </c>
      <c r="L28" s="197"/>
      <c r="O28" s="549"/>
      <c r="P28" s="549"/>
    </row>
    <row r="29" spans="1:16" ht="14.25" customHeight="1" x14ac:dyDescent="0.3">
      <c r="A29" s="1002" t="s">
        <v>489</v>
      </c>
      <c r="B29" s="445">
        <v>4951</v>
      </c>
      <c r="C29" s="445">
        <v>5650</v>
      </c>
      <c r="D29" s="445">
        <v>5563</v>
      </c>
      <c r="E29" s="445">
        <v>5510</v>
      </c>
      <c r="F29" s="445">
        <v>2870</v>
      </c>
      <c r="G29" s="445">
        <v>2633</v>
      </c>
      <c r="H29" s="445">
        <v>1210</v>
      </c>
      <c r="I29" s="445">
        <v>1151</v>
      </c>
      <c r="J29" s="445">
        <v>1217</v>
      </c>
    </row>
    <row r="30" spans="1:16" ht="14.25" customHeight="1" x14ac:dyDescent="0.3">
      <c r="A30" s="1001" t="s">
        <v>291</v>
      </c>
      <c r="B30" s="445">
        <v>311</v>
      </c>
      <c r="C30" s="445">
        <v>403</v>
      </c>
      <c r="D30" s="445">
        <v>491</v>
      </c>
      <c r="E30" s="445">
        <v>520</v>
      </c>
      <c r="F30" s="445">
        <v>581</v>
      </c>
      <c r="G30" s="445">
        <v>671</v>
      </c>
      <c r="H30" s="445">
        <v>679</v>
      </c>
      <c r="I30" s="445">
        <v>964</v>
      </c>
      <c r="J30" s="445">
        <v>1008</v>
      </c>
    </row>
    <row r="31" spans="1:16" ht="14.25" customHeight="1" x14ac:dyDescent="0.3">
      <c r="A31" s="1001" t="s">
        <v>488</v>
      </c>
      <c r="B31" s="445">
        <v>814</v>
      </c>
      <c r="C31" s="445">
        <v>817</v>
      </c>
      <c r="D31" s="445">
        <v>0</v>
      </c>
      <c r="E31" s="445">
        <v>0</v>
      </c>
      <c r="F31" s="445">
        <v>4675</v>
      </c>
      <c r="G31" s="445">
        <v>4827</v>
      </c>
      <c r="H31" s="445">
        <v>4866</v>
      </c>
      <c r="I31" s="445">
        <v>4840</v>
      </c>
      <c r="J31" s="445">
        <v>4860</v>
      </c>
    </row>
    <row r="32" spans="1:16" ht="14.25" customHeight="1" x14ac:dyDescent="0.3">
      <c r="A32" s="1001" t="s">
        <v>331</v>
      </c>
      <c r="B32" s="445">
        <v>4115</v>
      </c>
      <c r="C32" s="445">
        <v>4276</v>
      </c>
      <c r="D32" s="445">
        <v>4490</v>
      </c>
      <c r="E32" s="445">
        <v>4798</v>
      </c>
      <c r="F32" s="445">
        <v>4583</v>
      </c>
      <c r="G32" s="445">
        <v>4584</v>
      </c>
      <c r="H32" s="445">
        <v>4343</v>
      </c>
      <c r="I32" s="445">
        <v>4678</v>
      </c>
      <c r="J32" s="445">
        <v>4685</v>
      </c>
    </row>
    <row r="33" spans="1:10" ht="14.25" customHeight="1" x14ac:dyDescent="0.3">
      <c r="A33" s="1000"/>
      <c r="B33" s="445"/>
      <c r="C33" s="445"/>
      <c r="D33" s="445"/>
      <c r="E33" s="445"/>
      <c r="F33" s="445"/>
      <c r="G33" s="445"/>
      <c r="H33" s="445"/>
      <c r="I33" s="445"/>
      <c r="J33" s="999"/>
    </row>
    <row r="34" spans="1:10" ht="14.25" customHeight="1" x14ac:dyDescent="0.3">
      <c r="A34" s="995" t="s">
        <v>394</v>
      </c>
      <c r="B34" s="939">
        <f>'REA &amp; Risk weights'!B19</f>
        <v>674</v>
      </c>
      <c r="C34" s="939">
        <v>795</v>
      </c>
      <c r="D34" s="939">
        <v>844</v>
      </c>
      <c r="E34" s="939">
        <v>728</v>
      </c>
      <c r="F34" s="939">
        <v>1099</v>
      </c>
      <c r="G34" s="939">
        <v>931</v>
      </c>
      <c r="H34" s="939">
        <v>728</v>
      </c>
      <c r="I34" s="939">
        <v>793</v>
      </c>
      <c r="J34" s="939">
        <v>776</v>
      </c>
    </row>
    <row r="35" spans="1:10" ht="14.25" customHeight="1" x14ac:dyDescent="0.3">
      <c r="A35" s="453"/>
      <c r="B35" s="445"/>
      <c r="C35" s="445"/>
      <c r="D35" s="445"/>
      <c r="E35" s="445"/>
      <c r="F35" s="445"/>
      <c r="G35" s="445"/>
      <c r="H35" s="445"/>
      <c r="I35" s="445"/>
      <c r="J35" s="445"/>
    </row>
    <row r="36" spans="1:10" ht="14.25" customHeight="1" x14ac:dyDescent="0.3">
      <c r="A36" s="995" t="s">
        <v>393</v>
      </c>
      <c r="B36" s="939">
        <f>'REA &amp; Risk weights'!B21</f>
        <v>8594</v>
      </c>
      <c r="C36" s="939">
        <v>4934</v>
      </c>
      <c r="D36" s="939">
        <v>4257</v>
      </c>
      <c r="E36" s="939">
        <v>5165</v>
      </c>
      <c r="F36" s="939">
        <v>7253</v>
      </c>
      <c r="G36" s="939">
        <v>6064</v>
      </c>
      <c r="H36" s="939">
        <v>3812</v>
      </c>
      <c r="I36" s="939">
        <v>3908</v>
      </c>
      <c r="J36" s="939">
        <v>3690</v>
      </c>
    </row>
    <row r="37" spans="1:10" ht="14.25" customHeight="1" x14ac:dyDescent="0.3">
      <c r="A37" s="181"/>
      <c r="B37" s="150"/>
      <c r="C37" s="150"/>
      <c r="D37" s="150"/>
      <c r="E37" s="150"/>
      <c r="F37" s="150"/>
      <c r="G37" s="150"/>
      <c r="H37" s="150"/>
      <c r="I37" s="150"/>
      <c r="J37" s="150"/>
    </row>
    <row r="38" spans="1:10" ht="14.25" customHeight="1" x14ac:dyDescent="0.3">
      <c r="A38" s="995" t="s">
        <v>769</v>
      </c>
      <c r="B38" s="939" t="str">
        <f>'REA &amp; Risk weights'!B26</f>
        <v>0</v>
      </c>
      <c r="C38" s="939">
        <v>4</v>
      </c>
      <c r="D38" s="939">
        <v>2</v>
      </c>
      <c r="E38" s="939">
        <v>0</v>
      </c>
      <c r="F38" s="939">
        <v>1</v>
      </c>
      <c r="G38" s="939"/>
      <c r="H38" s="939"/>
      <c r="I38" s="939"/>
      <c r="J38" s="939"/>
    </row>
    <row r="39" spans="1:10" ht="14.25" customHeight="1" x14ac:dyDescent="0.3">
      <c r="A39" s="181"/>
      <c r="B39" s="150"/>
      <c r="C39" s="150"/>
      <c r="D39" s="150"/>
      <c r="E39" s="150"/>
      <c r="F39" s="150"/>
      <c r="G39" s="150"/>
      <c r="H39" s="150"/>
      <c r="I39" s="150"/>
      <c r="J39" s="150"/>
    </row>
    <row r="40" spans="1:10" ht="14.25" customHeight="1" x14ac:dyDescent="0.3">
      <c r="A40" s="995" t="s">
        <v>389</v>
      </c>
      <c r="B40" s="939">
        <f>'REA &amp; Risk weights'!B28</f>
        <v>14701</v>
      </c>
      <c r="C40" s="939">
        <v>15698</v>
      </c>
      <c r="D40" s="939">
        <v>15698</v>
      </c>
      <c r="E40" s="939">
        <v>15698</v>
      </c>
      <c r="F40" s="939">
        <v>15698</v>
      </c>
      <c r="G40" s="939">
        <v>16487</v>
      </c>
      <c r="H40" s="939">
        <v>16487</v>
      </c>
      <c r="I40" s="939">
        <v>16487</v>
      </c>
      <c r="J40" s="939">
        <v>16487</v>
      </c>
    </row>
    <row r="41" spans="1:10" ht="14.25" customHeight="1" x14ac:dyDescent="0.3">
      <c r="A41" s="997"/>
      <c r="B41" s="996"/>
      <c r="C41" s="996"/>
      <c r="D41" s="996"/>
      <c r="E41" s="996"/>
      <c r="F41" s="996"/>
      <c r="G41" s="996"/>
      <c r="H41" s="996"/>
      <c r="I41" s="996"/>
      <c r="J41" s="996"/>
    </row>
    <row r="42" spans="1:10" ht="20.399999999999999" x14ac:dyDescent="0.3">
      <c r="A42" s="998" t="s">
        <v>618</v>
      </c>
      <c r="B42" s="939">
        <f>'REA &amp; Risk weights'!B30</f>
        <v>735</v>
      </c>
      <c r="C42" s="939">
        <v>750</v>
      </c>
      <c r="D42" s="939">
        <v>711</v>
      </c>
      <c r="E42" s="939">
        <v>663</v>
      </c>
      <c r="F42" s="939">
        <v>673</v>
      </c>
      <c r="G42" s="939">
        <v>657</v>
      </c>
      <c r="H42" s="939">
        <v>607</v>
      </c>
      <c r="I42" s="939">
        <v>624</v>
      </c>
      <c r="J42" s="939">
        <v>631</v>
      </c>
    </row>
    <row r="43" spans="1:10" ht="20.399999999999999" x14ac:dyDescent="0.3">
      <c r="A43" s="998" t="s">
        <v>730</v>
      </c>
      <c r="B43" s="939">
        <f>'REA &amp; Risk weights'!B31</f>
        <v>10162</v>
      </c>
      <c r="C43" s="939">
        <v>10667</v>
      </c>
      <c r="D43" s="939">
        <v>10367</v>
      </c>
      <c r="E43" s="939">
        <v>10330</v>
      </c>
      <c r="F43" s="939">
        <v>10112</v>
      </c>
      <c r="G43" s="939">
        <v>10626</v>
      </c>
      <c r="H43" s="939"/>
      <c r="I43" s="939"/>
      <c r="J43" s="939"/>
    </row>
    <row r="44" spans="1:10" ht="14.25" customHeight="1" x14ac:dyDescent="0.3">
      <c r="A44" s="997"/>
      <c r="B44" s="996"/>
      <c r="C44" s="996"/>
      <c r="D44" s="996"/>
      <c r="E44" s="996"/>
      <c r="F44" s="996"/>
      <c r="G44" s="996"/>
      <c r="H44" s="996"/>
      <c r="I44" s="996"/>
      <c r="J44" s="996"/>
    </row>
    <row r="45" spans="1:10" ht="14.25" customHeight="1" x14ac:dyDescent="0.3">
      <c r="A45" s="995" t="s">
        <v>388</v>
      </c>
      <c r="B45" s="939">
        <f>'REA &amp; Risk weights'!B33</f>
        <v>0</v>
      </c>
      <c r="C45" s="939">
        <v>0</v>
      </c>
      <c r="D45" s="939">
        <v>0</v>
      </c>
      <c r="E45" s="939">
        <v>0</v>
      </c>
      <c r="F45" s="939">
        <v>0</v>
      </c>
      <c r="G45" s="939">
        <v>152</v>
      </c>
      <c r="H45" s="939">
        <v>152</v>
      </c>
      <c r="I45" s="939">
        <v>152</v>
      </c>
      <c r="J45" s="939">
        <v>152</v>
      </c>
    </row>
    <row r="46" spans="1:10" ht="14.25" customHeight="1" x14ac:dyDescent="0.3">
      <c r="A46" s="181"/>
      <c r="B46" s="150"/>
      <c r="C46" s="150"/>
      <c r="D46" s="150"/>
      <c r="E46" s="150"/>
      <c r="F46" s="150"/>
      <c r="G46" s="150"/>
      <c r="H46" s="150"/>
      <c r="I46" s="150"/>
      <c r="J46" s="150"/>
    </row>
    <row r="47" spans="1:10" ht="14.25" customHeight="1" x14ac:dyDescent="0.3">
      <c r="A47" s="995" t="s">
        <v>288</v>
      </c>
      <c r="B47" s="939">
        <f>'REA &amp; Risk weights'!B34</f>
        <v>152108</v>
      </c>
      <c r="C47" s="939">
        <v>150215</v>
      </c>
      <c r="D47" s="939">
        <v>156349</v>
      </c>
      <c r="E47" s="939">
        <v>159729</v>
      </c>
      <c r="F47" s="939">
        <v>163007</v>
      </c>
      <c r="G47" s="939">
        <v>155886</v>
      </c>
      <c r="H47" s="939">
        <v>120827</v>
      </c>
      <c r="I47" s="939">
        <v>122568</v>
      </c>
      <c r="J47" s="939">
        <v>122679</v>
      </c>
    </row>
    <row r="48" spans="1:10" ht="14.25" customHeight="1" x14ac:dyDescent="0.3">
      <c r="A48" s="122"/>
      <c r="B48" s="122"/>
      <c r="C48" s="122"/>
      <c r="D48" s="122"/>
      <c r="E48" s="122"/>
      <c r="F48" s="122"/>
      <c r="G48" s="122"/>
      <c r="H48" s="122"/>
      <c r="I48" s="122"/>
      <c r="J48" s="145"/>
    </row>
    <row r="49" spans="1:10" ht="14.25" customHeight="1" x14ac:dyDescent="0.3">
      <c r="A49" s="122"/>
      <c r="B49" s="122"/>
      <c r="C49" s="122"/>
      <c r="D49" s="122"/>
      <c r="E49" s="122"/>
      <c r="F49" s="122"/>
      <c r="G49" s="122"/>
      <c r="H49" s="122"/>
      <c r="I49" s="122"/>
      <c r="J49" s="145"/>
    </row>
    <row r="50" spans="1:10" ht="14.25" customHeight="1" x14ac:dyDescent="0.3">
      <c r="A50" s="122"/>
      <c r="B50" s="122"/>
      <c r="C50" s="122"/>
      <c r="D50" s="122"/>
      <c r="E50" s="122"/>
      <c r="F50" s="122"/>
      <c r="G50" s="122"/>
      <c r="H50" s="122"/>
      <c r="I50" s="122"/>
      <c r="J50" s="145"/>
    </row>
    <row r="51" spans="1:10" ht="14.25" customHeight="1" x14ac:dyDescent="0.3">
      <c r="A51" s="122"/>
      <c r="B51" s="122"/>
      <c r="C51" s="122"/>
      <c r="D51" s="122"/>
      <c r="E51" s="122"/>
      <c r="F51" s="122"/>
      <c r="G51" s="122"/>
      <c r="H51" s="122"/>
      <c r="I51" s="122"/>
      <c r="J51" s="145"/>
    </row>
    <row r="52" spans="1:10" ht="14.25" customHeight="1" x14ac:dyDescent="0.3">
      <c r="A52" s="122"/>
      <c r="B52" s="122"/>
      <c r="C52" s="122"/>
      <c r="D52" s="122"/>
      <c r="E52" s="122"/>
      <c r="F52" s="122"/>
      <c r="G52" s="122"/>
      <c r="H52" s="122"/>
      <c r="I52" s="122"/>
      <c r="J52" s="145"/>
    </row>
    <row r="53" spans="1:10" ht="14.25" customHeight="1" x14ac:dyDescent="0.3">
      <c r="A53" s="122"/>
      <c r="B53" s="122"/>
      <c r="C53" s="122"/>
      <c r="D53" s="122"/>
      <c r="E53" s="122"/>
      <c r="F53" s="122"/>
      <c r="G53" s="122"/>
      <c r="H53" s="122"/>
      <c r="I53" s="122"/>
      <c r="J53" s="145"/>
    </row>
    <row r="54" spans="1:10" ht="14.25" customHeight="1" x14ac:dyDescent="0.3">
      <c r="A54" s="122"/>
      <c r="B54" s="122"/>
      <c r="C54" s="122"/>
      <c r="D54" s="122"/>
      <c r="E54" s="122"/>
      <c r="F54" s="122"/>
      <c r="G54" s="122"/>
      <c r="H54" s="122"/>
      <c r="I54" s="122"/>
      <c r="J54" s="145"/>
    </row>
    <row r="55" spans="1:10" ht="14.25" customHeight="1" x14ac:dyDescent="0.3">
      <c r="A55" s="145"/>
      <c r="B55" s="145"/>
      <c r="C55" s="145"/>
      <c r="D55" s="145"/>
      <c r="E55" s="145"/>
      <c r="F55" s="145"/>
      <c r="G55" s="145"/>
      <c r="H55" s="145"/>
      <c r="I55" s="145"/>
      <c r="J55" s="145"/>
    </row>
    <row r="56" spans="1:10" ht="14.25" customHeight="1" x14ac:dyDescent="0.3">
      <c r="A56" s="145"/>
      <c r="B56" s="145"/>
      <c r="C56" s="145"/>
      <c r="D56" s="145"/>
      <c r="E56" s="145"/>
      <c r="F56" s="145"/>
      <c r="G56" s="145"/>
      <c r="H56" s="145"/>
      <c r="I56" s="145"/>
      <c r="J56" s="145"/>
    </row>
    <row r="57" spans="1:10" ht="14.25" customHeight="1" x14ac:dyDescent="0.3">
      <c r="A57" s="145"/>
      <c r="B57" s="145"/>
      <c r="C57" s="145"/>
      <c r="D57" s="145"/>
      <c r="E57" s="145"/>
      <c r="F57" s="145"/>
      <c r="G57" s="145"/>
      <c r="H57" s="145"/>
      <c r="I57" s="145"/>
      <c r="J57" s="145"/>
    </row>
    <row r="58" spans="1:10" ht="14.25" customHeight="1" x14ac:dyDescent="0.3">
      <c r="A58" s="145"/>
      <c r="B58" s="145"/>
      <c r="C58" s="145"/>
      <c r="D58" s="145"/>
      <c r="E58" s="145"/>
      <c r="F58" s="145"/>
      <c r="G58" s="145"/>
      <c r="H58" s="145"/>
      <c r="I58" s="145"/>
      <c r="J58" s="145"/>
    </row>
    <row r="59" spans="1:10" ht="14.25" customHeight="1" x14ac:dyDescent="0.3">
      <c r="A59" s="145"/>
      <c r="B59" s="145"/>
      <c r="C59" s="145"/>
      <c r="D59" s="145"/>
      <c r="E59" s="145"/>
      <c r="F59" s="145"/>
      <c r="G59" s="145"/>
      <c r="H59" s="145"/>
      <c r="I59" s="145"/>
      <c r="J59" s="145"/>
    </row>
    <row r="60" spans="1:10" ht="14.25" customHeight="1" x14ac:dyDescent="0.3">
      <c r="A60" s="145"/>
      <c r="B60" s="145"/>
      <c r="C60" s="145"/>
      <c r="D60" s="145"/>
      <c r="E60" s="145"/>
      <c r="F60" s="145"/>
      <c r="G60" s="145"/>
      <c r="H60" s="145"/>
      <c r="I60" s="145"/>
      <c r="J60" s="145"/>
    </row>
    <row r="61" spans="1:10" ht="14.25" customHeight="1" x14ac:dyDescent="0.3">
      <c r="A61" s="145"/>
      <c r="B61" s="145"/>
      <c r="C61" s="145"/>
      <c r="D61" s="145"/>
      <c r="E61" s="145"/>
      <c r="F61" s="145"/>
      <c r="G61" s="145"/>
      <c r="H61" s="145"/>
      <c r="I61" s="145"/>
      <c r="J61" s="145"/>
    </row>
    <row r="62" spans="1:10" ht="14.25" customHeight="1" x14ac:dyDescent="0.3">
      <c r="A62" s="145"/>
      <c r="B62" s="145"/>
      <c r="C62" s="145"/>
      <c r="D62" s="145"/>
      <c r="E62" s="145"/>
      <c r="F62" s="145"/>
      <c r="G62" s="145"/>
      <c r="H62" s="145"/>
      <c r="I62" s="145"/>
      <c r="J62" s="145"/>
    </row>
    <row r="63" spans="1:10" ht="14.25" customHeight="1" x14ac:dyDescent="0.3">
      <c r="A63" s="145"/>
      <c r="B63" s="145"/>
      <c r="C63" s="145"/>
      <c r="D63" s="145"/>
      <c r="E63" s="145"/>
      <c r="F63" s="145"/>
      <c r="G63" s="145"/>
      <c r="H63" s="145"/>
      <c r="I63" s="145"/>
      <c r="J63" s="145"/>
    </row>
    <row r="64" spans="1:10" ht="14.25" customHeight="1" x14ac:dyDescent="0.3">
      <c r="A64" s="145"/>
      <c r="B64" s="145"/>
      <c r="C64" s="145"/>
      <c r="D64" s="145"/>
      <c r="E64" s="145"/>
      <c r="F64" s="145"/>
      <c r="G64" s="145"/>
      <c r="H64" s="145"/>
      <c r="I64" s="145"/>
      <c r="J64" s="145"/>
    </row>
    <row r="65" spans="1:10" ht="14.25" customHeight="1" x14ac:dyDescent="0.3">
      <c r="A65" s="145"/>
      <c r="B65" s="145"/>
      <c r="C65" s="145"/>
      <c r="D65" s="145"/>
      <c r="E65" s="145"/>
      <c r="F65" s="145"/>
      <c r="G65" s="145"/>
      <c r="H65" s="145"/>
      <c r="I65" s="145"/>
      <c r="J65" s="145"/>
    </row>
    <row r="66" spans="1:10" ht="14.25" customHeight="1" x14ac:dyDescent="0.3">
      <c r="A66" s="145"/>
      <c r="B66" s="145"/>
      <c r="C66" s="145"/>
      <c r="D66" s="145"/>
      <c r="E66" s="145"/>
      <c r="F66" s="145"/>
      <c r="G66" s="145"/>
      <c r="H66" s="145"/>
      <c r="I66" s="145"/>
      <c r="J66" s="145"/>
    </row>
  </sheetData>
  <mergeCells count="6">
    <mergeCell ref="A18:D18"/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58F22-B657-4C37-9D5D-65DCDFFEB277}">
  <sheetPr codeName="Sheet49">
    <tabColor rgb="FF190EFA"/>
  </sheetPr>
  <dimension ref="A1:K50"/>
  <sheetViews>
    <sheetView showZeros="0" view="pageLayout" topLeftCell="A55" zoomScaleNormal="100" zoomScaleSheetLayoutView="100" workbookViewId="0"/>
  </sheetViews>
  <sheetFormatPr defaultColWidth="9.109375" defaultRowHeight="14.4" x14ac:dyDescent="0.3"/>
  <cols>
    <col min="1" max="1" width="58.6640625" style="145" customWidth="1"/>
    <col min="2" max="8" width="8.109375" style="145" customWidth="1"/>
    <col min="9" max="16384" width="9.109375" style="145"/>
  </cols>
  <sheetData>
    <row r="1" spans="1:10" x14ac:dyDescent="0.3">
      <c r="A1" s="1268" t="s">
        <v>734</v>
      </c>
      <c r="B1" s="141"/>
      <c r="C1" s="122"/>
      <c r="D1" s="139"/>
      <c r="E1" s="139"/>
      <c r="F1" s="122"/>
      <c r="G1" s="139"/>
    </row>
    <row r="2" spans="1:10" x14ac:dyDescent="0.3">
      <c r="A2" s="92" t="s">
        <v>733</v>
      </c>
      <c r="B2" s="141"/>
      <c r="C2" s="122"/>
      <c r="D2" s="139"/>
      <c r="E2" s="139"/>
      <c r="F2" s="122"/>
      <c r="G2" s="139"/>
      <c r="H2" s="184"/>
    </row>
    <row r="3" spans="1:10" ht="15" thickBot="1" x14ac:dyDescent="0.35">
      <c r="A3" s="446"/>
      <c r="B3" s="904"/>
      <c r="C3" s="1015"/>
      <c r="D3" s="1015"/>
      <c r="E3" s="1015"/>
      <c r="F3" s="1015"/>
      <c r="G3" s="139"/>
    </row>
    <row r="4" spans="1:10" ht="15" thickBot="1" x14ac:dyDescent="0.35">
      <c r="A4" s="188" t="s">
        <v>137</v>
      </c>
      <c r="B4" s="174" t="s">
        <v>1288</v>
      </c>
      <c r="C4" s="174" t="s">
        <v>1152</v>
      </c>
      <c r="D4" s="174" t="s">
        <v>1058</v>
      </c>
      <c r="E4" s="173" t="s">
        <v>1168</v>
      </c>
      <c r="F4" s="173" t="s">
        <v>1167</v>
      </c>
      <c r="G4" s="173" t="s">
        <v>1051</v>
      </c>
      <c r="H4" s="173"/>
    </row>
    <row r="5" spans="1:10" x14ac:dyDescent="0.3">
      <c r="A5" s="187" t="s">
        <v>460</v>
      </c>
      <c r="B5" s="171"/>
      <c r="C5" s="170"/>
      <c r="D5" s="170"/>
      <c r="E5" s="170"/>
      <c r="F5" s="170"/>
      <c r="G5" s="170"/>
      <c r="H5" s="170"/>
    </row>
    <row r="6" spans="1:10" x14ac:dyDescent="0.3">
      <c r="A6" s="187" t="s">
        <v>459</v>
      </c>
      <c r="B6" s="1274">
        <v>25513</v>
      </c>
      <c r="C6" s="445">
        <v>25841</v>
      </c>
      <c r="D6" s="445">
        <v>25664</v>
      </c>
      <c r="E6" s="445">
        <v>25765</v>
      </c>
      <c r="F6" s="445">
        <v>25860</v>
      </c>
      <c r="G6" s="445">
        <v>26869</v>
      </c>
      <c r="H6" s="461"/>
    </row>
    <row r="7" spans="1:10" x14ac:dyDescent="0.3">
      <c r="A7" s="123" t="s">
        <v>458</v>
      </c>
      <c r="B7" s="460">
        <v>0</v>
      </c>
      <c r="C7" s="459">
        <v>0</v>
      </c>
      <c r="D7" s="459">
        <v>0</v>
      </c>
      <c r="E7" s="459">
        <v>0</v>
      </c>
      <c r="F7" s="459">
        <v>0</v>
      </c>
      <c r="G7" s="459">
        <v>0</v>
      </c>
      <c r="H7" s="459"/>
    </row>
    <row r="8" spans="1:10" x14ac:dyDescent="0.3">
      <c r="A8" s="187" t="s">
        <v>457</v>
      </c>
      <c r="B8" s="455">
        <v>25513</v>
      </c>
      <c r="C8" s="454">
        <v>25841</v>
      </c>
      <c r="D8" s="454">
        <v>25664</v>
      </c>
      <c r="E8" s="454">
        <v>25765</v>
      </c>
      <c r="F8" s="454">
        <v>25860</v>
      </c>
      <c r="G8" s="454">
        <v>26869</v>
      </c>
      <c r="H8" s="454"/>
      <c r="J8" s="314"/>
    </row>
    <row r="9" spans="1:10" x14ac:dyDescent="0.3">
      <c r="A9" s="187" t="s">
        <v>456</v>
      </c>
      <c r="B9" s="455">
        <v>-143</v>
      </c>
      <c r="C9" s="454">
        <v>-136</v>
      </c>
      <c r="D9" s="454">
        <v>0</v>
      </c>
      <c r="E9" s="454">
        <v>0</v>
      </c>
      <c r="F9" s="454">
        <v>0</v>
      </c>
      <c r="G9" s="454">
        <v>0</v>
      </c>
      <c r="H9" s="454"/>
    </row>
    <row r="10" spans="1:10" x14ac:dyDescent="0.3">
      <c r="A10" s="187" t="s">
        <v>455</v>
      </c>
      <c r="B10" s="455">
        <v>-1725</v>
      </c>
      <c r="C10" s="454">
        <v>-1749</v>
      </c>
      <c r="D10" s="454">
        <v>-1676</v>
      </c>
      <c r="E10" s="454">
        <v>-2382</v>
      </c>
      <c r="F10" s="454">
        <v>-2385</v>
      </c>
      <c r="G10" s="454">
        <v>-2331</v>
      </c>
      <c r="H10" s="454"/>
    </row>
    <row r="11" spans="1:10" x14ac:dyDescent="0.3">
      <c r="A11" s="187" t="s">
        <v>454</v>
      </c>
      <c r="B11" s="455">
        <v>0</v>
      </c>
      <c r="C11" s="454">
        <v>0</v>
      </c>
      <c r="D11" s="454">
        <v>0</v>
      </c>
      <c r="E11" s="454">
        <v>0</v>
      </c>
      <c r="F11" s="454">
        <v>-18</v>
      </c>
      <c r="G11" s="454">
        <v>0</v>
      </c>
      <c r="H11" s="454"/>
    </row>
    <row r="12" spans="1:10" x14ac:dyDescent="0.3">
      <c r="A12" s="187" t="s">
        <v>445</v>
      </c>
      <c r="B12" s="455">
        <v>-131</v>
      </c>
      <c r="C12" s="454">
        <v>-134</v>
      </c>
      <c r="D12" s="454">
        <v>-122</v>
      </c>
      <c r="E12" s="454">
        <v>-140</v>
      </c>
      <c r="F12" s="454">
        <v>-148</v>
      </c>
      <c r="G12" s="454">
        <v>-116</v>
      </c>
      <c r="H12" s="454"/>
    </row>
    <row r="13" spans="1:10" x14ac:dyDescent="0.3">
      <c r="A13" s="187" t="s">
        <v>444</v>
      </c>
      <c r="B13" s="455">
        <v>-363</v>
      </c>
      <c r="C13" s="454">
        <v>-266</v>
      </c>
      <c r="D13" s="454">
        <v>-324</v>
      </c>
      <c r="E13" s="454">
        <v>-256</v>
      </c>
      <c r="F13" s="454">
        <v>-233</v>
      </c>
      <c r="G13" s="454">
        <v>-363</v>
      </c>
      <c r="H13" s="454"/>
    </row>
    <row r="14" spans="1:10" x14ac:dyDescent="0.3">
      <c r="A14" s="123" t="s">
        <v>453</v>
      </c>
      <c r="B14" s="457">
        <v>-2362</v>
      </c>
      <c r="C14" s="456">
        <v>-2285</v>
      </c>
      <c r="D14" s="456">
        <v>-2121</v>
      </c>
      <c r="E14" s="456">
        <v>-2778</v>
      </c>
      <c r="F14" s="456">
        <v>-2783</v>
      </c>
      <c r="G14" s="456">
        <v>-2810</v>
      </c>
      <c r="H14" s="456"/>
    </row>
    <row r="15" spans="1:10" x14ac:dyDescent="0.3">
      <c r="A15" s="302" t="s">
        <v>452</v>
      </c>
      <c r="B15" s="304">
        <v>23151</v>
      </c>
      <c r="C15" s="303">
        <v>23556</v>
      </c>
      <c r="D15" s="303">
        <v>23542</v>
      </c>
      <c r="E15" s="303">
        <v>22987</v>
      </c>
      <c r="F15" s="303">
        <v>23077</v>
      </c>
      <c r="G15" s="303">
        <v>24059</v>
      </c>
      <c r="H15" s="303"/>
    </row>
    <row r="16" spans="1:10" x14ac:dyDescent="0.3">
      <c r="A16" s="306" t="s">
        <v>451</v>
      </c>
      <c r="B16" s="458">
        <v>2833</v>
      </c>
      <c r="C16" s="458">
        <v>3118</v>
      </c>
      <c r="D16" s="458">
        <v>3182</v>
      </c>
      <c r="E16" s="458">
        <v>3957</v>
      </c>
      <c r="F16" s="458">
        <v>4002</v>
      </c>
      <c r="G16" s="458">
        <v>2860</v>
      </c>
      <c r="H16" s="458"/>
    </row>
    <row r="17" spans="1:11" x14ac:dyDescent="0.3">
      <c r="A17" s="964" t="s">
        <v>450</v>
      </c>
      <c r="B17" s="455">
        <v>-23</v>
      </c>
      <c r="C17" s="454">
        <v>-20</v>
      </c>
      <c r="D17" s="454">
        <v>-27</v>
      </c>
      <c r="E17" s="454">
        <v>-8</v>
      </c>
      <c r="F17" s="454">
        <v>-12</v>
      </c>
      <c r="G17" s="454">
        <v>-11</v>
      </c>
      <c r="H17" s="454"/>
    </row>
    <row r="18" spans="1:11" x14ac:dyDescent="0.3">
      <c r="A18" s="186" t="s">
        <v>449</v>
      </c>
      <c r="B18" s="457">
        <v>2810</v>
      </c>
      <c r="C18" s="456">
        <v>3098</v>
      </c>
      <c r="D18" s="456">
        <v>3155</v>
      </c>
      <c r="E18" s="456">
        <v>3949</v>
      </c>
      <c r="F18" s="456">
        <v>3991</v>
      </c>
      <c r="G18" s="456">
        <v>2849</v>
      </c>
      <c r="H18" s="456"/>
    </row>
    <row r="19" spans="1:11" x14ac:dyDescent="0.3">
      <c r="A19" s="302" t="s">
        <v>448</v>
      </c>
      <c r="B19" s="304">
        <v>25961</v>
      </c>
      <c r="C19" s="303">
        <v>26654</v>
      </c>
      <c r="D19" s="303">
        <v>26697</v>
      </c>
      <c r="E19" s="303">
        <v>26936</v>
      </c>
      <c r="F19" s="303">
        <v>27068</v>
      </c>
      <c r="G19" s="303">
        <v>26908</v>
      </c>
      <c r="H19" s="303"/>
    </row>
    <row r="20" spans="1:11" x14ac:dyDescent="0.3">
      <c r="A20" s="305" t="s">
        <v>447</v>
      </c>
      <c r="B20" s="304">
        <v>4383</v>
      </c>
      <c r="C20" s="303">
        <v>4559</v>
      </c>
      <c r="D20" s="303">
        <v>4789</v>
      </c>
      <c r="E20" s="303">
        <v>4906</v>
      </c>
      <c r="F20" s="303">
        <v>4801</v>
      </c>
      <c r="G20" s="303">
        <v>4960</v>
      </c>
      <c r="H20" s="303"/>
      <c r="K20" s="482" t="s">
        <v>0</v>
      </c>
    </row>
    <row r="21" spans="1:11" x14ac:dyDescent="0.3">
      <c r="A21" s="187" t="s">
        <v>446</v>
      </c>
      <c r="B21" s="455">
        <v>282</v>
      </c>
      <c r="C21" s="454">
        <v>275</v>
      </c>
      <c r="D21" s="454">
        <v>288</v>
      </c>
      <c r="E21" s="454">
        <v>122</v>
      </c>
      <c r="F21" s="454">
        <v>135</v>
      </c>
      <c r="G21" s="454">
        <v>111</v>
      </c>
      <c r="H21" s="454"/>
    </row>
    <row r="22" spans="1:11" x14ac:dyDescent="0.3">
      <c r="A22" s="187" t="s">
        <v>380</v>
      </c>
      <c r="B22" s="455">
        <v>-1000</v>
      </c>
      <c r="C22" s="454">
        <v>-1000</v>
      </c>
      <c r="D22" s="454">
        <v>-1000</v>
      </c>
      <c r="E22" s="454">
        <v>-1000</v>
      </c>
      <c r="F22" s="454">
        <v>-1000</v>
      </c>
      <c r="G22" s="454">
        <v>-1000</v>
      </c>
      <c r="H22" s="454"/>
    </row>
    <row r="23" spans="1:11" x14ac:dyDescent="0.3">
      <c r="A23" s="187" t="s">
        <v>444</v>
      </c>
      <c r="B23" s="455">
        <v>-63</v>
      </c>
      <c r="C23" s="454">
        <v>-62</v>
      </c>
      <c r="D23" s="454">
        <v>-62</v>
      </c>
      <c r="E23" s="454">
        <v>-63</v>
      </c>
      <c r="F23" s="454">
        <v>-49</v>
      </c>
      <c r="G23" s="454">
        <v>-51</v>
      </c>
      <c r="H23" s="454"/>
    </row>
    <row r="24" spans="1:11" x14ac:dyDescent="0.3">
      <c r="A24" s="302" t="s">
        <v>443</v>
      </c>
      <c r="B24" s="304">
        <v>-781</v>
      </c>
      <c r="C24" s="303">
        <v>-787</v>
      </c>
      <c r="D24" s="303">
        <v>-774</v>
      </c>
      <c r="E24" s="303">
        <v>-941</v>
      </c>
      <c r="F24" s="303">
        <v>-914</v>
      </c>
      <c r="G24" s="303">
        <v>-940</v>
      </c>
      <c r="H24" s="303"/>
    </row>
    <row r="25" spans="1:11" x14ac:dyDescent="0.3">
      <c r="A25" s="302" t="s">
        <v>381</v>
      </c>
      <c r="B25" s="304">
        <v>3602</v>
      </c>
      <c r="C25" s="303">
        <v>3772</v>
      </c>
      <c r="D25" s="303">
        <v>4015</v>
      </c>
      <c r="E25" s="303">
        <v>3965</v>
      </c>
      <c r="F25" s="303">
        <v>3887</v>
      </c>
      <c r="G25" s="303">
        <v>4020</v>
      </c>
      <c r="H25" s="303"/>
    </row>
    <row r="26" spans="1:11" x14ac:dyDescent="0.3">
      <c r="A26" s="302" t="s">
        <v>784</v>
      </c>
      <c r="B26" s="301">
        <v>29563</v>
      </c>
      <c r="C26" s="300">
        <v>30426</v>
      </c>
      <c r="D26" s="300">
        <v>30712</v>
      </c>
      <c r="E26" s="300">
        <v>30901</v>
      </c>
      <c r="F26" s="300">
        <v>30955</v>
      </c>
      <c r="G26" s="300">
        <v>30928</v>
      </c>
      <c r="H26" s="300"/>
    </row>
    <row r="27" spans="1:11" x14ac:dyDescent="0.3">
      <c r="A27" s="551" t="s">
        <v>1057</v>
      </c>
      <c r="B27" s="399"/>
      <c r="C27" s="398"/>
      <c r="D27" s="398"/>
      <c r="E27" s="398"/>
      <c r="F27" s="398"/>
      <c r="G27" s="122"/>
    </row>
    <row r="28" spans="1:11" x14ac:dyDescent="0.3">
      <c r="A28" s="551"/>
      <c r="B28" s="399"/>
      <c r="C28" s="398"/>
      <c r="D28" s="398"/>
      <c r="E28" s="398"/>
      <c r="F28" s="398"/>
      <c r="G28" s="122"/>
    </row>
    <row r="29" spans="1:11" x14ac:dyDescent="0.3">
      <c r="A29" s="1267" t="s">
        <v>732</v>
      </c>
      <c r="B29" s="399"/>
      <c r="C29" s="398"/>
      <c r="D29" s="398"/>
      <c r="E29" s="398"/>
      <c r="F29" s="398"/>
      <c r="G29" s="122"/>
    </row>
    <row r="30" spans="1:11" ht="15" thickBot="1" x14ac:dyDescent="0.35">
      <c r="B30" s="904"/>
      <c r="C30" s="1015"/>
      <c r="D30" s="1015"/>
      <c r="E30" s="1015"/>
      <c r="F30" s="1015"/>
      <c r="G30" s="122"/>
    </row>
    <row r="31" spans="1:11" ht="15" thickBot="1" x14ac:dyDescent="0.35">
      <c r="A31" s="127" t="s">
        <v>137</v>
      </c>
      <c r="B31" s="174" t="s">
        <v>1255</v>
      </c>
      <c r="C31" s="125" t="s">
        <v>1140</v>
      </c>
      <c r="D31" s="125" t="s">
        <v>1018</v>
      </c>
      <c r="E31" s="131" t="s">
        <v>795</v>
      </c>
      <c r="F31" s="131" t="s">
        <v>764</v>
      </c>
      <c r="G31" s="131" t="s">
        <v>700</v>
      </c>
      <c r="H31" s="550"/>
    </row>
    <row r="32" spans="1:11" x14ac:dyDescent="0.3">
      <c r="A32" s="905" t="s">
        <v>620</v>
      </c>
      <c r="B32" s="1032">
        <v>23186</v>
      </c>
      <c r="C32" s="1031">
        <v>23368</v>
      </c>
      <c r="D32" s="1031">
        <v>23529</v>
      </c>
      <c r="E32" s="1031">
        <v>22977</v>
      </c>
      <c r="F32" s="1031">
        <v>23066</v>
      </c>
      <c r="G32" s="1031">
        <v>24027</v>
      </c>
      <c r="H32" s="1031"/>
    </row>
    <row r="33" spans="1:8" x14ac:dyDescent="0.3">
      <c r="A33" s="185" t="s">
        <v>619</v>
      </c>
      <c r="B33" s="1030">
        <v>29598</v>
      </c>
      <c r="C33" s="1029">
        <v>30238</v>
      </c>
      <c r="D33" s="1029">
        <v>30699</v>
      </c>
      <c r="E33" s="1029">
        <v>30891</v>
      </c>
      <c r="F33" s="1029">
        <v>30944</v>
      </c>
      <c r="G33" s="1029">
        <v>30896</v>
      </c>
      <c r="H33" s="1029"/>
    </row>
    <row r="34" spans="1:8" x14ac:dyDescent="0.3">
      <c r="B34" s="158"/>
    </row>
    <row r="35" spans="1:8" x14ac:dyDescent="0.3">
      <c r="A35" s="1266" t="s">
        <v>869</v>
      </c>
      <c r="B35" s="136"/>
      <c r="C35" s="907"/>
      <c r="D35" s="907"/>
    </row>
    <row r="36" spans="1:8" ht="15" thickBot="1" x14ac:dyDescent="0.35">
      <c r="B36" s="904"/>
      <c r="C36" s="903"/>
      <c r="D36" s="903"/>
    </row>
    <row r="37" spans="1:8" ht="15" thickBot="1" x14ac:dyDescent="0.35">
      <c r="A37" s="127" t="s">
        <v>296</v>
      </c>
      <c r="B37" s="133" t="s">
        <v>1255</v>
      </c>
      <c r="C37" s="125" t="s">
        <v>1140</v>
      </c>
      <c r="D37" s="125" t="s">
        <v>1018</v>
      </c>
      <c r="E37" s="124" t="s">
        <v>795</v>
      </c>
      <c r="F37" s="124" t="s">
        <v>764</v>
      </c>
      <c r="G37" s="124" t="s">
        <v>700</v>
      </c>
      <c r="H37" s="124"/>
    </row>
    <row r="38" spans="1:8" x14ac:dyDescent="0.3">
      <c r="A38" s="187" t="s">
        <v>744</v>
      </c>
      <c r="B38" s="901">
        <v>17.2</v>
      </c>
      <c r="C38" s="900">
        <v>17.100000000000001</v>
      </c>
      <c r="D38" s="900">
        <v>15.8</v>
      </c>
      <c r="E38" s="900">
        <v>15.3</v>
      </c>
      <c r="F38" s="900">
        <v>15.4</v>
      </c>
      <c r="G38" s="900">
        <v>16</v>
      </c>
      <c r="H38" s="900"/>
    </row>
    <row r="39" spans="1:8" x14ac:dyDescent="0.3">
      <c r="A39" s="187" t="s">
        <v>743</v>
      </c>
      <c r="B39" s="901">
        <v>19.3</v>
      </c>
      <c r="C39" s="900">
        <v>19.3</v>
      </c>
      <c r="D39" s="900">
        <v>18</v>
      </c>
      <c r="E39" s="900">
        <v>17.899999999999999</v>
      </c>
      <c r="F39" s="900">
        <v>18.100000000000001</v>
      </c>
      <c r="G39" s="900">
        <v>17.899999999999999</v>
      </c>
      <c r="H39" s="900"/>
    </row>
    <row r="40" spans="1:8" x14ac:dyDescent="0.3">
      <c r="A40" s="187" t="s">
        <v>742</v>
      </c>
      <c r="B40" s="901">
        <v>22</v>
      </c>
      <c r="C40" s="900">
        <v>22.1</v>
      </c>
      <c r="D40" s="900">
        <v>20.7</v>
      </c>
      <c r="E40" s="900">
        <v>20.6</v>
      </c>
      <c r="F40" s="900">
        <v>20.7</v>
      </c>
      <c r="G40" s="900">
        <v>20.6</v>
      </c>
      <c r="H40" s="900"/>
    </row>
    <row r="41" spans="1:8" x14ac:dyDescent="0.3">
      <c r="A41" s="187" t="s">
        <v>741</v>
      </c>
      <c r="B41" s="901">
        <v>17.2</v>
      </c>
      <c r="C41" s="900">
        <v>17.2</v>
      </c>
      <c r="D41" s="900">
        <v>15.9</v>
      </c>
      <c r="E41" s="900">
        <v>15.3</v>
      </c>
      <c r="F41" s="900">
        <v>15.4</v>
      </c>
      <c r="G41" s="900">
        <v>16</v>
      </c>
      <c r="H41" s="900"/>
    </row>
    <row r="42" spans="1:8" x14ac:dyDescent="0.3">
      <c r="A42" s="187" t="s">
        <v>740</v>
      </c>
      <c r="B42" s="901">
        <v>19.3</v>
      </c>
      <c r="C42" s="900">
        <v>19.5</v>
      </c>
      <c r="D42" s="900">
        <v>18</v>
      </c>
      <c r="E42" s="900">
        <v>18</v>
      </c>
      <c r="F42" s="900">
        <v>18.100000000000001</v>
      </c>
      <c r="G42" s="900">
        <v>17.899999999999999</v>
      </c>
      <c r="H42" s="900"/>
    </row>
    <row r="43" spans="1:8" x14ac:dyDescent="0.3">
      <c r="A43" s="187" t="s">
        <v>739</v>
      </c>
      <c r="B43" s="901">
        <v>21.9</v>
      </c>
      <c r="C43" s="900">
        <v>22.2</v>
      </c>
      <c r="D43" s="900">
        <v>20.7</v>
      </c>
      <c r="E43" s="900">
        <v>20.6</v>
      </c>
      <c r="F43" s="900">
        <v>20.7</v>
      </c>
      <c r="G43" s="900">
        <v>20.6</v>
      </c>
      <c r="H43" s="900"/>
    </row>
    <row r="44" spans="1:8" x14ac:dyDescent="0.3">
      <c r="A44" s="89"/>
      <c r="B44" s="158"/>
    </row>
    <row r="45" spans="1:8" ht="15" thickBot="1" x14ac:dyDescent="0.35">
      <c r="A45" s="1028" t="s">
        <v>379</v>
      </c>
      <c r="B45" s="904"/>
      <c r="C45" s="1015"/>
      <c r="D45" s="1015"/>
      <c r="E45" s="1015"/>
      <c r="F45" s="1015"/>
    </row>
    <row r="46" spans="1:8" ht="15" thickBot="1" x14ac:dyDescent="0.35">
      <c r="A46" s="126"/>
      <c r="B46" s="174" t="s">
        <v>1288</v>
      </c>
      <c r="C46" s="125" t="s">
        <v>1152</v>
      </c>
      <c r="D46" s="125" t="s">
        <v>1058</v>
      </c>
      <c r="E46" s="124" t="s">
        <v>1168</v>
      </c>
      <c r="F46" s="124" t="s">
        <v>1167</v>
      </c>
      <c r="G46" s="124" t="s">
        <v>1051</v>
      </c>
      <c r="H46" s="124"/>
    </row>
    <row r="47" spans="1:8" x14ac:dyDescent="0.3">
      <c r="A47" s="187" t="s">
        <v>378</v>
      </c>
      <c r="B47" s="896">
        <v>25961</v>
      </c>
      <c r="C47" s="1027">
        <v>26654</v>
      </c>
      <c r="D47" s="1027">
        <v>26697</v>
      </c>
      <c r="E47" s="1027">
        <v>26936</v>
      </c>
      <c r="F47" s="1027">
        <v>27068</v>
      </c>
      <c r="G47" s="1027">
        <v>26908</v>
      </c>
      <c r="H47" s="1027"/>
    </row>
    <row r="48" spans="1:8" x14ac:dyDescent="0.3">
      <c r="A48" s="187" t="s">
        <v>377</v>
      </c>
      <c r="B48" s="1027">
        <v>474867</v>
      </c>
      <c r="C48" s="1027">
        <v>444959</v>
      </c>
      <c r="D48" s="1027">
        <v>464831</v>
      </c>
      <c r="E48" s="1027">
        <v>472183</v>
      </c>
      <c r="F48" s="1027">
        <v>481518</v>
      </c>
      <c r="G48" s="1027">
        <v>453689</v>
      </c>
      <c r="H48" s="1027"/>
    </row>
    <row r="49" spans="1:8" x14ac:dyDescent="0.3">
      <c r="A49" s="123" t="s">
        <v>376</v>
      </c>
      <c r="B49" s="153">
        <v>5.5</v>
      </c>
      <c r="C49" s="153">
        <v>6</v>
      </c>
      <c r="D49" s="153">
        <v>5.7</v>
      </c>
      <c r="E49" s="153">
        <v>5.7</v>
      </c>
      <c r="F49" s="153">
        <v>5.6</v>
      </c>
      <c r="G49" s="153">
        <v>5.9</v>
      </c>
      <c r="H49" s="153"/>
    </row>
    <row r="50" spans="1:8" x14ac:dyDescent="0.3">
      <c r="A50" s="89" t="s">
        <v>1057</v>
      </c>
      <c r="B50" s="158"/>
    </row>
  </sheetData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8E27-952A-4402-8463-F2207673A7D0}">
  <sheetPr codeName="Sheet1">
    <tabColor theme="6" tint="0.59999389629810485"/>
  </sheetPr>
  <dimension ref="A1:AZ332"/>
  <sheetViews>
    <sheetView view="pageLayout" topLeftCell="AK67" zoomScale="110" zoomScaleNormal="100" zoomScaleSheetLayoutView="100" zoomScalePageLayoutView="110" workbookViewId="0">
      <selection activeCell="AQ61" sqref="AQ61"/>
    </sheetView>
  </sheetViews>
  <sheetFormatPr defaultColWidth="9.109375" defaultRowHeight="10.199999999999999" x14ac:dyDescent="0.2"/>
  <cols>
    <col min="1" max="1" width="42.44140625" style="496" customWidth="1"/>
    <col min="2" max="13" width="7.109375" style="496" customWidth="1"/>
    <col min="14" max="14" width="30.5546875" style="496" customWidth="1"/>
    <col min="15" max="15" width="8.109375" style="496" customWidth="1"/>
    <col min="16" max="18" width="8.109375" style="498" customWidth="1"/>
    <col min="19" max="26" width="8.109375" style="496" customWidth="1"/>
    <col min="27" max="27" width="43.6640625" style="496" customWidth="1"/>
    <col min="28" max="32" width="7" style="496" customWidth="1"/>
    <col min="33" max="35" width="7" style="1302" customWidth="1"/>
    <col min="36" max="38" width="7" style="496" customWidth="1"/>
    <col min="39" max="39" width="7" style="497" customWidth="1"/>
    <col min="40" max="40" width="30.5546875" style="496" customWidth="1"/>
    <col min="41" max="51" width="7.88671875" style="496" customWidth="1"/>
    <col min="52" max="52" width="7.88671875" style="751" customWidth="1"/>
    <col min="53" max="16384" width="9.109375" style="496"/>
  </cols>
  <sheetData>
    <row r="1" spans="1:52" ht="13.5" customHeight="1" x14ac:dyDescent="0.2">
      <c r="A1" s="1263" t="s">
        <v>729</v>
      </c>
      <c r="B1" s="1263"/>
      <c r="C1" s="1263"/>
      <c r="D1" s="1263"/>
      <c r="E1" s="1385"/>
      <c r="F1" s="1385"/>
      <c r="N1" s="2056" t="s">
        <v>729</v>
      </c>
      <c r="O1" s="2056"/>
      <c r="P1" s="2056"/>
      <c r="Q1" s="2056"/>
      <c r="R1" s="2056"/>
      <c r="S1" s="2056"/>
      <c r="T1" s="2056"/>
      <c r="U1" s="2056"/>
      <c r="V1" s="2056"/>
      <c r="W1" s="2056"/>
      <c r="X1" s="2056"/>
      <c r="Y1" s="2056"/>
      <c r="Z1" s="2056"/>
      <c r="AA1" s="1388" t="s">
        <v>728</v>
      </c>
      <c r="AB1" s="1388"/>
      <c r="AC1" s="1388"/>
      <c r="AD1" s="1388"/>
      <c r="AE1" s="1388"/>
      <c r="AF1" s="1263"/>
      <c r="AG1" s="1374"/>
      <c r="AH1" s="1374"/>
      <c r="AI1" s="1374"/>
      <c r="AJ1" s="1263"/>
      <c r="AK1" s="1263"/>
      <c r="AL1" s="1387"/>
      <c r="AM1" s="1386"/>
      <c r="AN1" s="1263" t="s">
        <v>728</v>
      </c>
      <c r="AO1" s="1263"/>
      <c r="AP1" s="1263"/>
      <c r="AQ1" s="1263"/>
      <c r="AR1" s="1263"/>
      <c r="AS1" s="1263"/>
      <c r="AT1" s="1263"/>
      <c r="AU1" s="1263"/>
      <c r="AV1" s="1263"/>
      <c r="AW1" s="1263"/>
      <c r="AX1" s="1263"/>
      <c r="AY1" s="1263"/>
      <c r="AZ1" s="1383"/>
    </row>
    <row r="2" spans="1:52" ht="13.5" customHeight="1" x14ac:dyDescent="0.2">
      <c r="A2" s="496" t="s">
        <v>242</v>
      </c>
    </row>
    <row r="3" spans="1:52" ht="13.5" customHeight="1" x14ac:dyDescent="0.2">
      <c r="A3" s="48" t="s">
        <v>241</v>
      </c>
      <c r="B3" s="48"/>
      <c r="C3" s="48"/>
      <c r="D3" s="48"/>
      <c r="E3" s="48"/>
      <c r="F3" s="48"/>
      <c r="N3" s="48" t="s">
        <v>240</v>
      </c>
      <c r="O3" s="48"/>
      <c r="P3" s="47"/>
      <c r="Q3" s="47"/>
      <c r="R3" s="47"/>
      <c r="S3" s="44"/>
      <c r="T3" s="44"/>
      <c r="AA3" s="1263" t="s">
        <v>241</v>
      </c>
      <c r="AB3" s="1263"/>
      <c r="AC3" s="1263"/>
      <c r="AD3" s="1263"/>
      <c r="AE3" s="1263"/>
      <c r="AF3" s="1263"/>
      <c r="AG3" s="1374"/>
      <c r="AH3" s="1374"/>
      <c r="AI3" s="1374"/>
      <c r="AJ3" s="1263"/>
      <c r="AK3" s="1263"/>
      <c r="AL3" s="1385"/>
      <c r="AM3" s="1384"/>
      <c r="AN3" s="1263" t="s">
        <v>240</v>
      </c>
      <c r="AO3" s="1263"/>
      <c r="AP3" s="48"/>
      <c r="AQ3" s="1263"/>
      <c r="AR3" s="1263"/>
      <c r="AS3" s="1383"/>
      <c r="AT3" s="1383"/>
      <c r="AU3" s="1383"/>
      <c r="AV3" s="1383"/>
      <c r="AW3" s="1383"/>
      <c r="AX3" s="1383"/>
      <c r="AY3" s="1263"/>
      <c r="AZ3" s="1383"/>
    </row>
    <row r="4" spans="1:52" ht="20.25" customHeight="1" x14ac:dyDescent="0.2">
      <c r="AS4" s="751"/>
      <c r="AT4" s="751"/>
      <c r="AU4" s="751"/>
      <c r="AV4" s="751"/>
      <c r="AW4" s="751"/>
      <c r="AX4" s="751"/>
    </row>
    <row r="5" spans="1:52" ht="35.25" customHeight="1" thickBot="1" x14ac:dyDescent="0.25">
      <c r="A5" s="651" t="s">
        <v>137</v>
      </c>
      <c r="B5" s="1382" t="s">
        <v>787</v>
      </c>
      <c r="C5" s="1371">
        <v>2018</v>
      </c>
      <c r="D5" s="1371">
        <v>2017</v>
      </c>
      <c r="E5" s="42">
        <v>2016</v>
      </c>
      <c r="F5" s="42">
        <v>2015</v>
      </c>
      <c r="G5" s="42">
        <v>2014</v>
      </c>
      <c r="H5" s="42">
        <v>2013</v>
      </c>
      <c r="I5" s="42">
        <v>2012</v>
      </c>
      <c r="J5" s="42">
        <v>2011</v>
      </c>
      <c r="K5" s="42">
        <v>2010</v>
      </c>
      <c r="L5" s="42">
        <v>2009</v>
      </c>
      <c r="M5" s="42">
        <v>2008</v>
      </c>
      <c r="N5" s="651" t="s">
        <v>137</v>
      </c>
      <c r="O5" s="651">
        <v>2019</v>
      </c>
      <c r="P5" s="42">
        <v>2018</v>
      </c>
      <c r="Q5" s="42">
        <v>2017</v>
      </c>
      <c r="R5" s="42">
        <v>2016</v>
      </c>
      <c r="S5" s="42">
        <v>2015</v>
      </c>
      <c r="T5" s="42">
        <v>2014</v>
      </c>
      <c r="U5" s="42">
        <v>2013</v>
      </c>
      <c r="V5" s="42">
        <v>2012</v>
      </c>
      <c r="W5" s="42">
        <v>2011</v>
      </c>
      <c r="X5" s="42">
        <v>2010</v>
      </c>
      <c r="Y5" s="42">
        <v>2009</v>
      </c>
      <c r="Z5" s="42">
        <v>2008</v>
      </c>
      <c r="AA5" s="651" t="s">
        <v>137</v>
      </c>
      <c r="AB5" s="42" t="s">
        <v>1255</v>
      </c>
      <c r="AC5" s="1373" t="s">
        <v>1140</v>
      </c>
      <c r="AD5" s="1373" t="s">
        <v>1018</v>
      </c>
      <c r="AE5" s="1373" t="s">
        <v>795</v>
      </c>
      <c r="AF5" s="1373" t="s">
        <v>764</v>
      </c>
      <c r="AG5" s="1373" t="s">
        <v>700</v>
      </c>
      <c r="AH5" s="1373" t="s">
        <v>672</v>
      </c>
      <c r="AI5" s="1373" t="s">
        <v>648</v>
      </c>
      <c r="AJ5" s="42" t="s">
        <v>595</v>
      </c>
      <c r="AK5" s="42" t="s">
        <v>590</v>
      </c>
      <c r="AL5" s="42" t="s">
        <v>569</v>
      </c>
      <c r="AM5" s="42" t="s">
        <v>209</v>
      </c>
      <c r="AN5" s="651" t="s">
        <v>137</v>
      </c>
      <c r="AO5" s="42" t="s">
        <v>1255</v>
      </c>
      <c r="AP5" s="1373" t="s">
        <v>1140</v>
      </c>
      <c r="AQ5" s="1373" t="s">
        <v>1018</v>
      </c>
      <c r="AR5" s="1373" t="s">
        <v>795</v>
      </c>
      <c r="AS5" s="1373" t="s">
        <v>764</v>
      </c>
      <c r="AT5" s="1373" t="s">
        <v>700</v>
      </c>
      <c r="AU5" s="1373" t="s">
        <v>672</v>
      </c>
      <c r="AV5" s="1373" t="s">
        <v>648</v>
      </c>
      <c r="AW5" s="1373" t="s">
        <v>595</v>
      </c>
      <c r="AX5" s="1373" t="s">
        <v>590</v>
      </c>
      <c r="AY5" s="42" t="s">
        <v>569</v>
      </c>
      <c r="AZ5" s="42" t="s">
        <v>209</v>
      </c>
    </row>
    <row r="6" spans="1:52" ht="13.5" customHeight="1" x14ac:dyDescent="0.2">
      <c r="A6" s="503" t="s">
        <v>237</v>
      </c>
      <c r="B6" s="1352">
        <v>4318</v>
      </c>
      <c r="C6" s="1352">
        <v>4491</v>
      </c>
      <c r="D6" s="1352">
        <v>4888</v>
      </c>
      <c r="E6" s="1352">
        <v>4855</v>
      </c>
      <c r="F6" s="1352">
        <v>5110</v>
      </c>
      <c r="G6" s="1352">
        <v>5482</v>
      </c>
      <c r="H6" s="1352">
        <v>5525</v>
      </c>
      <c r="I6" s="1352">
        <v>5563</v>
      </c>
      <c r="J6" s="1352">
        <v>5456</v>
      </c>
      <c r="K6" s="1352">
        <v>5159</v>
      </c>
      <c r="L6" s="1352">
        <v>5281</v>
      </c>
      <c r="M6" s="1352">
        <v>5093</v>
      </c>
      <c r="N6" s="502"/>
      <c r="O6" s="502"/>
      <c r="P6" s="416"/>
      <c r="Q6" s="416"/>
      <c r="R6" s="416"/>
      <c r="S6" s="416"/>
      <c r="T6" s="416"/>
      <c r="U6" s="416"/>
      <c r="V6" s="501"/>
      <c r="W6" s="501"/>
      <c r="X6" s="501"/>
      <c r="Y6" s="501"/>
      <c r="Z6" s="501"/>
      <c r="AA6" s="498" t="s">
        <v>237</v>
      </c>
      <c r="AB6" s="1326">
        <v>1109</v>
      </c>
      <c r="AC6" s="1326">
        <v>1108</v>
      </c>
      <c r="AD6" s="1326">
        <v>1083</v>
      </c>
      <c r="AE6" s="1326">
        <v>1071</v>
      </c>
      <c r="AF6" s="1326">
        <v>1056</v>
      </c>
      <c r="AG6" s="1326">
        <v>1142</v>
      </c>
      <c r="AH6" s="1326">
        <v>1123</v>
      </c>
      <c r="AI6" s="1326">
        <v>1110</v>
      </c>
      <c r="AJ6" s="1326">
        <v>1116</v>
      </c>
      <c r="AK6" s="1326">
        <v>1109</v>
      </c>
      <c r="AL6" s="1326">
        <v>1185</v>
      </c>
      <c r="AM6" s="501">
        <v>1175</v>
      </c>
      <c r="AN6" s="502"/>
      <c r="AO6" s="502"/>
      <c r="AP6" s="502"/>
      <c r="AQ6" s="502"/>
      <c r="AR6" s="502"/>
      <c r="AS6" s="1353"/>
      <c r="AT6" s="1353"/>
      <c r="AU6" s="1353"/>
      <c r="AV6" s="1353"/>
      <c r="AW6" s="1353"/>
      <c r="AX6" s="1353"/>
      <c r="AY6" s="502"/>
      <c r="AZ6" s="502"/>
    </row>
    <row r="7" spans="1:52" ht="13.5" customHeight="1" x14ac:dyDescent="0.2">
      <c r="A7" s="503" t="s">
        <v>125</v>
      </c>
      <c r="B7" s="1352">
        <v>3011</v>
      </c>
      <c r="C7" s="1352">
        <v>2993</v>
      </c>
      <c r="D7" s="1352">
        <v>3369</v>
      </c>
      <c r="E7" s="1352">
        <v>3238</v>
      </c>
      <c r="F7" s="1352">
        <v>3230</v>
      </c>
      <c r="G7" s="1352">
        <v>2842</v>
      </c>
      <c r="H7" s="1352">
        <v>2642</v>
      </c>
      <c r="I7" s="1352">
        <v>2468</v>
      </c>
      <c r="J7" s="1352">
        <v>2395</v>
      </c>
      <c r="K7" s="1352">
        <v>2156</v>
      </c>
      <c r="L7" s="1352">
        <v>1693</v>
      </c>
      <c r="M7" s="1352">
        <v>1883</v>
      </c>
      <c r="N7" s="46" t="s">
        <v>235</v>
      </c>
      <c r="O7" s="46"/>
      <c r="P7" s="38"/>
      <c r="Q7" s="38"/>
      <c r="R7" s="38"/>
      <c r="S7" s="38"/>
      <c r="T7" s="38"/>
      <c r="U7" s="38"/>
      <c r="V7" s="501"/>
      <c r="W7" s="501"/>
      <c r="X7" s="501"/>
      <c r="Y7" s="501"/>
      <c r="Z7" s="501"/>
      <c r="AA7" s="498" t="s">
        <v>236</v>
      </c>
      <c r="AB7" s="1336">
        <v>765</v>
      </c>
      <c r="AC7" s="1336">
        <v>775</v>
      </c>
      <c r="AD7" s="1336">
        <v>756</v>
      </c>
      <c r="AE7" s="1336">
        <v>743</v>
      </c>
      <c r="AF7" s="1336">
        <v>737</v>
      </c>
      <c r="AG7" s="1336">
        <v>720</v>
      </c>
      <c r="AH7" s="1336">
        <v>703</v>
      </c>
      <c r="AI7" s="1336">
        <v>800</v>
      </c>
      <c r="AJ7" s="1336">
        <v>770</v>
      </c>
      <c r="AK7" s="1336">
        <v>839</v>
      </c>
      <c r="AL7" s="1336">
        <v>814</v>
      </c>
      <c r="AM7" s="416">
        <v>850</v>
      </c>
      <c r="AN7" s="46" t="s">
        <v>235</v>
      </c>
      <c r="AO7" s="46"/>
      <c r="AP7" s="46"/>
      <c r="AQ7" s="46"/>
      <c r="AR7" s="46"/>
      <c r="AS7" s="1381"/>
      <c r="AT7" s="1381"/>
      <c r="AU7" s="1381"/>
      <c r="AV7" s="1381"/>
      <c r="AW7" s="1381"/>
      <c r="AX7" s="1381"/>
      <c r="AY7" s="46"/>
      <c r="AZ7" s="40"/>
    </row>
    <row r="8" spans="1:52" ht="13.5" customHeight="1" x14ac:dyDescent="0.2">
      <c r="A8" s="503" t="s">
        <v>234</v>
      </c>
      <c r="B8" s="1352">
        <v>1024</v>
      </c>
      <c r="C8" s="1352">
        <v>1088</v>
      </c>
      <c r="D8" s="1352">
        <v>1328</v>
      </c>
      <c r="E8" s="1352">
        <v>1715</v>
      </c>
      <c r="F8" s="1352">
        <v>1645</v>
      </c>
      <c r="G8" s="1352">
        <v>1425</v>
      </c>
      <c r="H8" s="1352">
        <v>1539</v>
      </c>
      <c r="I8" s="1352">
        <v>1774</v>
      </c>
      <c r="J8" s="1352">
        <v>1517</v>
      </c>
      <c r="K8" s="1352">
        <v>1837</v>
      </c>
      <c r="L8" s="1352">
        <v>1946</v>
      </c>
      <c r="M8" s="1352">
        <v>1028</v>
      </c>
      <c r="P8" s="497"/>
      <c r="Q8" s="497"/>
      <c r="R8" s="497"/>
      <c r="S8" s="497"/>
      <c r="T8" s="497"/>
      <c r="U8" s="508"/>
      <c r="V8" s="497"/>
      <c r="W8" s="497"/>
      <c r="X8" s="497"/>
      <c r="Y8" s="497"/>
      <c r="Z8" s="497"/>
      <c r="AA8" s="498" t="s">
        <v>234</v>
      </c>
      <c r="AB8" s="1336">
        <v>109</v>
      </c>
      <c r="AC8" s="1336">
        <v>266</v>
      </c>
      <c r="AD8" s="1336">
        <v>211</v>
      </c>
      <c r="AE8" s="1336">
        <v>283</v>
      </c>
      <c r="AF8" s="1336">
        <v>264</v>
      </c>
      <c r="AG8" s="1336">
        <v>182</v>
      </c>
      <c r="AH8" s="1336">
        <v>205</v>
      </c>
      <c r="AI8" s="1336">
        <v>260</v>
      </c>
      <c r="AJ8" s="1336">
        <v>441</v>
      </c>
      <c r="AK8" s="1336">
        <v>235</v>
      </c>
      <c r="AL8" s="1336">
        <v>357</v>
      </c>
      <c r="AM8" s="416">
        <v>361</v>
      </c>
      <c r="AS8" s="751"/>
      <c r="AT8" s="751"/>
      <c r="AU8" s="751"/>
      <c r="AV8" s="751"/>
      <c r="AW8" s="751"/>
      <c r="AX8" s="751"/>
      <c r="AZ8" s="496"/>
    </row>
    <row r="9" spans="1:52" ht="13.5" customHeight="1" x14ac:dyDescent="0.2">
      <c r="A9" s="503" t="s">
        <v>115</v>
      </c>
      <c r="B9" s="1352">
        <v>50</v>
      </c>
      <c r="C9" s="1352">
        <v>124</v>
      </c>
      <c r="D9" s="1352">
        <v>23</v>
      </c>
      <c r="E9" s="1352">
        <v>112</v>
      </c>
      <c r="F9" s="1352">
        <v>39</v>
      </c>
      <c r="G9" s="1352">
        <v>18</v>
      </c>
      <c r="H9" s="1352">
        <v>79</v>
      </c>
      <c r="I9" s="1352">
        <v>93</v>
      </c>
      <c r="J9" s="1352">
        <v>42</v>
      </c>
      <c r="K9" s="1352">
        <v>66</v>
      </c>
      <c r="L9" s="1352">
        <v>48</v>
      </c>
      <c r="M9" s="1352">
        <v>24</v>
      </c>
      <c r="N9" s="503" t="s">
        <v>233</v>
      </c>
      <c r="O9" s="501">
        <v>35509</v>
      </c>
      <c r="P9" s="501">
        <v>41578</v>
      </c>
      <c r="Q9" s="501">
        <v>43081</v>
      </c>
      <c r="R9" s="501">
        <v>32099</v>
      </c>
      <c r="S9" s="501">
        <v>35500</v>
      </c>
      <c r="T9" s="501">
        <v>31067</v>
      </c>
      <c r="U9" s="501">
        <v>33529</v>
      </c>
      <c r="V9" s="501">
        <v>36060</v>
      </c>
      <c r="W9" s="501">
        <v>3765</v>
      </c>
      <c r="X9" s="501">
        <v>10023</v>
      </c>
      <c r="Y9" s="501">
        <v>11500</v>
      </c>
      <c r="Z9" s="501">
        <v>3157</v>
      </c>
      <c r="AA9" s="498" t="s">
        <v>115</v>
      </c>
      <c r="AB9" s="1336">
        <v>-2</v>
      </c>
      <c r="AC9" s="1336">
        <v>-1</v>
      </c>
      <c r="AD9" s="1336">
        <v>13</v>
      </c>
      <c r="AE9" s="1336">
        <v>24</v>
      </c>
      <c r="AF9" s="1336">
        <v>14</v>
      </c>
      <c r="AG9" s="1336">
        <v>15</v>
      </c>
      <c r="AH9" s="1336">
        <v>48</v>
      </c>
      <c r="AI9" s="1336">
        <v>33</v>
      </c>
      <c r="AJ9" s="1336">
        <v>28</v>
      </c>
      <c r="AK9" s="1336">
        <v>16</v>
      </c>
      <c r="AL9" s="1336">
        <v>3</v>
      </c>
      <c r="AM9" s="416">
        <v>0</v>
      </c>
      <c r="AN9" s="503" t="s">
        <v>233</v>
      </c>
      <c r="AO9" s="501">
        <v>41420</v>
      </c>
      <c r="AP9" s="501">
        <v>35509</v>
      </c>
      <c r="AQ9" s="1326">
        <v>31337</v>
      </c>
      <c r="AR9" s="1326">
        <v>41739</v>
      </c>
      <c r="AS9" s="1326">
        <v>45764</v>
      </c>
      <c r="AT9" s="1326">
        <v>41578</v>
      </c>
      <c r="AU9" s="1326">
        <v>43173</v>
      </c>
      <c r="AV9" s="1326">
        <v>33690</v>
      </c>
      <c r="AW9" s="1326">
        <v>35587</v>
      </c>
      <c r="AX9" s="1326">
        <v>43081</v>
      </c>
      <c r="AY9" s="1326">
        <v>48284</v>
      </c>
      <c r="AZ9" s="501">
        <v>59512</v>
      </c>
    </row>
    <row r="10" spans="1:52" ht="13.5" customHeight="1" x14ac:dyDescent="0.2">
      <c r="A10" s="503" t="s">
        <v>106</v>
      </c>
      <c r="B10" s="1352">
        <v>232</v>
      </c>
      <c r="C10" s="1352">
        <v>476</v>
      </c>
      <c r="D10" s="1352">
        <v>83</v>
      </c>
      <c r="E10" s="1352">
        <v>135</v>
      </c>
      <c r="F10" s="1352">
        <v>263</v>
      </c>
      <c r="G10" s="1352">
        <v>474</v>
      </c>
      <c r="H10" s="1352">
        <v>106</v>
      </c>
      <c r="I10" s="1352">
        <v>100</v>
      </c>
      <c r="J10" s="1352">
        <v>91</v>
      </c>
      <c r="K10" s="1352">
        <v>116</v>
      </c>
      <c r="L10" s="1352">
        <v>105</v>
      </c>
      <c r="M10" s="1352">
        <v>172</v>
      </c>
      <c r="N10" s="503" t="s">
        <v>232</v>
      </c>
      <c r="O10" s="501">
        <v>9207</v>
      </c>
      <c r="P10" s="501">
        <v>7642</v>
      </c>
      <c r="Q10" s="501">
        <v>4796</v>
      </c>
      <c r="R10" s="501">
        <v>11235</v>
      </c>
      <c r="S10" s="501">
        <v>13224</v>
      </c>
      <c r="T10" s="501">
        <v>6958</v>
      </c>
      <c r="U10" s="508">
        <v>11769</v>
      </c>
      <c r="V10" s="508">
        <v>8005</v>
      </c>
      <c r="W10" s="508">
        <v>40615</v>
      </c>
      <c r="X10" s="508"/>
      <c r="Y10" s="508"/>
      <c r="Z10" s="508"/>
      <c r="AA10" s="498" t="s">
        <v>106</v>
      </c>
      <c r="AB10" s="1336">
        <v>20</v>
      </c>
      <c r="AC10" s="1336">
        <v>146</v>
      </c>
      <c r="AD10" s="1336">
        <v>22</v>
      </c>
      <c r="AE10" s="1336">
        <v>20</v>
      </c>
      <c r="AF10" s="1336">
        <v>44</v>
      </c>
      <c r="AG10" s="1336">
        <v>60</v>
      </c>
      <c r="AH10" s="1336">
        <v>18</v>
      </c>
      <c r="AI10" s="1336">
        <v>375</v>
      </c>
      <c r="AJ10" s="1336">
        <v>23</v>
      </c>
      <c r="AK10" s="1336">
        <v>29</v>
      </c>
      <c r="AL10" s="1336">
        <v>14</v>
      </c>
      <c r="AM10" s="416">
        <v>21</v>
      </c>
      <c r="AN10" s="503" t="s">
        <v>232</v>
      </c>
      <c r="AO10" s="501">
        <v>12633</v>
      </c>
      <c r="AP10" s="501">
        <v>9207</v>
      </c>
      <c r="AQ10" s="1326">
        <v>8153</v>
      </c>
      <c r="AR10" s="1326">
        <v>8123</v>
      </c>
      <c r="AS10" s="1326">
        <v>8473</v>
      </c>
      <c r="AT10" s="1326">
        <v>7642</v>
      </c>
      <c r="AU10" s="1326">
        <v>6441</v>
      </c>
      <c r="AV10" s="1326">
        <v>6732</v>
      </c>
      <c r="AW10" s="1326">
        <v>2977</v>
      </c>
      <c r="AX10" s="1326">
        <v>4796</v>
      </c>
      <c r="AY10" s="1326">
        <v>5841</v>
      </c>
      <c r="AZ10" s="501">
        <v>9370</v>
      </c>
    </row>
    <row r="11" spans="1:52" ht="13.5" customHeight="1" x14ac:dyDescent="0.2">
      <c r="A11" s="1377" t="s">
        <v>231</v>
      </c>
      <c r="B11" s="1376">
        <f t="shared" ref="B11:M11" si="0">SUM(B6:B10)</f>
        <v>8635</v>
      </c>
      <c r="C11" s="1376">
        <f t="shared" si="0"/>
        <v>9172</v>
      </c>
      <c r="D11" s="1376">
        <f t="shared" si="0"/>
        <v>9691</v>
      </c>
      <c r="E11" s="1376">
        <f t="shared" si="0"/>
        <v>10055</v>
      </c>
      <c r="F11" s="1376">
        <f t="shared" si="0"/>
        <v>10287</v>
      </c>
      <c r="G11" s="1376">
        <f t="shared" si="0"/>
        <v>10241</v>
      </c>
      <c r="H11" s="1376">
        <f t="shared" si="0"/>
        <v>9891</v>
      </c>
      <c r="I11" s="1376">
        <f t="shared" si="0"/>
        <v>9998</v>
      </c>
      <c r="J11" s="1376">
        <f t="shared" si="0"/>
        <v>9501</v>
      </c>
      <c r="K11" s="1376">
        <f t="shared" si="0"/>
        <v>9334</v>
      </c>
      <c r="L11" s="1376">
        <f t="shared" si="0"/>
        <v>9073</v>
      </c>
      <c r="M11" s="1376">
        <f t="shared" si="0"/>
        <v>8200</v>
      </c>
      <c r="N11" s="503" t="s">
        <v>230</v>
      </c>
      <c r="O11" s="501">
        <v>8516</v>
      </c>
      <c r="P11" s="501">
        <v>11320</v>
      </c>
      <c r="Q11" s="501">
        <v>8592</v>
      </c>
      <c r="R11" s="501">
        <v>9026</v>
      </c>
      <c r="S11" s="501">
        <v>10762</v>
      </c>
      <c r="T11" s="501">
        <v>12217</v>
      </c>
      <c r="U11" s="501">
        <v>10743</v>
      </c>
      <c r="V11" s="501">
        <v>10569</v>
      </c>
      <c r="W11" s="501">
        <v>11250</v>
      </c>
      <c r="X11" s="501">
        <v>15788</v>
      </c>
      <c r="Y11" s="501">
        <v>18555</v>
      </c>
      <c r="Z11" s="501">
        <v>23903</v>
      </c>
      <c r="AA11" s="45" t="s">
        <v>231</v>
      </c>
      <c r="AB11" s="1306">
        <v>2001</v>
      </c>
      <c r="AC11" s="1306">
        <f t="shared" ref="AC11:AL11" si="1">SUM(AC6:AC10)</f>
        <v>2294</v>
      </c>
      <c r="AD11" s="1306">
        <f t="shared" si="1"/>
        <v>2085</v>
      </c>
      <c r="AE11" s="1306">
        <f t="shared" si="1"/>
        <v>2141</v>
      </c>
      <c r="AF11" s="1306">
        <f t="shared" si="1"/>
        <v>2115</v>
      </c>
      <c r="AG11" s="1306">
        <f t="shared" si="1"/>
        <v>2119</v>
      </c>
      <c r="AH11" s="1306">
        <f t="shared" si="1"/>
        <v>2097</v>
      </c>
      <c r="AI11" s="1306">
        <f t="shared" si="1"/>
        <v>2578</v>
      </c>
      <c r="AJ11" s="1306">
        <f t="shared" si="1"/>
        <v>2378</v>
      </c>
      <c r="AK11" s="1306">
        <f t="shared" si="1"/>
        <v>2228</v>
      </c>
      <c r="AL11" s="1306">
        <f t="shared" si="1"/>
        <v>2373</v>
      </c>
      <c r="AM11" s="1339">
        <v>2407</v>
      </c>
      <c r="AN11" s="503" t="s">
        <v>230</v>
      </c>
      <c r="AO11" s="501">
        <v>16074</v>
      </c>
      <c r="AP11" s="501">
        <v>8516</v>
      </c>
      <c r="AQ11" s="1326">
        <v>20067</v>
      </c>
      <c r="AR11" s="1326">
        <v>17796</v>
      </c>
      <c r="AS11" s="1326">
        <v>14389</v>
      </c>
      <c r="AT11" s="1326">
        <v>11320</v>
      </c>
      <c r="AU11" s="1326">
        <v>16384</v>
      </c>
      <c r="AV11" s="1326">
        <v>13351</v>
      </c>
      <c r="AW11" s="1326">
        <v>17243</v>
      </c>
      <c r="AX11" s="1326">
        <v>8592</v>
      </c>
      <c r="AY11" s="1326">
        <v>14362</v>
      </c>
      <c r="AZ11" s="501">
        <v>20999</v>
      </c>
    </row>
    <row r="12" spans="1:52" ht="13.5" customHeight="1" x14ac:dyDescent="0.2">
      <c r="A12" s="503" t="s">
        <v>97</v>
      </c>
      <c r="B12" s="1352">
        <v>-3017</v>
      </c>
      <c r="C12" s="1352">
        <v>-2998</v>
      </c>
      <c r="D12" s="1352">
        <v>-3212</v>
      </c>
      <c r="E12" s="1352">
        <v>-2926</v>
      </c>
      <c r="F12" s="1352">
        <v>-3263</v>
      </c>
      <c r="G12" s="1352">
        <v>-3159</v>
      </c>
      <c r="H12" s="1352">
        <v>-2978</v>
      </c>
      <c r="I12" s="1352">
        <v>-2989</v>
      </c>
      <c r="J12" s="1352">
        <v>-3113</v>
      </c>
      <c r="K12" s="1352">
        <v>-2784</v>
      </c>
      <c r="L12" s="1352">
        <v>-2724</v>
      </c>
      <c r="M12" s="1352">
        <v>-2568</v>
      </c>
      <c r="N12" s="503" t="s">
        <v>229</v>
      </c>
      <c r="O12" s="501">
        <v>322740</v>
      </c>
      <c r="P12" s="501">
        <v>308304</v>
      </c>
      <c r="Q12" s="501">
        <v>310158</v>
      </c>
      <c r="R12" s="501">
        <v>317689</v>
      </c>
      <c r="S12" s="501">
        <v>340920</v>
      </c>
      <c r="T12" s="501">
        <v>348085</v>
      </c>
      <c r="U12" s="501">
        <v>342451</v>
      </c>
      <c r="V12" s="501">
        <v>346251</v>
      </c>
      <c r="W12" s="501">
        <v>337203</v>
      </c>
      <c r="X12" s="501">
        <v>314211</v>
      </c>
      <c r="Y12" s="501">
        <v>282411</v>
      </c>
      <c r="Z12" s="501">
        <v>265100</v>
      </c>
      <c r="AA12" s="45" t="s">
        <v>1004</v>
      </c>
      <c r="AB12" s="1306">
        <v>2001</v>
      </c>
      <c r="AC12" s="1306">
        <v>2156</v>
      </c>
      <c r="AD12" s="1306">
        <v>2085</v>
      </c>
      <c r="AE12" s="1306">
        <v>2141</v>
      </c>
      <c r="AF12" s="1306">
        <v>2115</v>
      </c>
      <c r="AG12" s="1306">
        <v>2033</v>
      </c>
      <c r="AH12" s="1306">
        <v>2097</v>
      </c>
      <c r="AI12" s="1306">
        <v>2229</v>
      </c>
      <c r="AJ12" s="1306">
        <v>2243</v>
      </c>
      <c r="AK12" s="1306">
        <v>2228</v>
      </c>
      <c r="AL12" s="1306">
        <v>2373</v>
      </c>
      <c r="AM12" s="1339">
        <v>2407</v>
      </c>
      <c r="AN12" s="503" t="s">
        <v>229</v>
      </c>
      <c r="AO12" s="501">
        <v>324028</v>
      </c>
      <c r="AP12" s="501">
        <v>322740</v>
      </c>
      <c r="AQ12" s="1326">
        <v>328268</v>
      </c>
      <c r="AR12" s="1326">
        <v>323783</v>
      </c>
      <c r="AS12" s="1326">
        <v>325577</v>
      </c>
      <c r="AT12" s="1326">
        <v>308304</v>
      </c>
      <c r="AU12" s="1326">
        <v>316494</v>
      </c>
      <c r="AV12" s="1326">
        <v>314813</v>
      </c>
      <c r="AW12" s="1326">
        <v>310926</v>
      </c>
      <c r="AX12" s="1326">
        <v>310158</v>
      </c>
      <c r="AY12" s="1326">
        <v>313706</v>
      </c>
      <c r="AZ12" s="501">
        <v>314680</v>
      </c>
    </row>
    <row r="13" spans="1:52" ht="13.5" customHeight="1" x14ac:dyDescent="0.2">
      <c r="A13" s="503" t="s">
        <v>95</v>
      </c>
      <c r="B13" s="1352">
        <v>-1639</v>
      </c>
      <c r="C13" s="1352">
        <v>-1566</v>
      </c>
      <c r="D13" s="1352">
        <v>-1844</v>
      </c>
      <c r="E13" s="1352">
        <v>-1774</v>
      </c>
      <c r="F13" s="1352">
        <v>-1632</v>
      </c>
      <c r="G13" s="1352">
        <v>-1656</v>
      </c>
      <c r="H13" s="1352">
        <v>-1835</v>
      </c>
      <c r="I13" s="1352">
        <v>-1808</v>
      </c>
      <c r="J13" s="1352">
        <v>-1914</v>
      </c>
      <c r="K13" s="1352">
        <v>-1862</v>
      </c>
      <c r="L13" s="1352">
        <v>-1639</v>
      </c>
      <c r="M13" s="1352">
        <v>-1646</v>
      </c>
      <c r="N13" s="503" t="s">
        <v>228</v>
      </c>
      <c r="O13" s="501">
        <v>64930</v>
      </c>
      <c r="P13" s="501">
        <v>76222</v>
      </c>
      <c r="Q13" s="501">
        <v>75294</v>
      </c>
      <c r="R13" s="501">
        <v>87701</v>
      </c>
      <c r="S13" s="501">
        <v>86535</v>
      </c>
      <c r="T13" s="501">
        <v>87110</v>
      </c>
      <c r="U13" s="501">
        <v>87314</v>
      </c>
      <c r="V13" s="501">
        <v>86626</v>
      </c>
      <c r="W13" s="501">
        <v>92373</v>
      </c>
      <c r="X13" s="501">
        <v>69137</v>
      </c>
      <c r="Y13" s="501">
        <v>56155</v>
      </c>
      <c r="Z13" s="501">
        <v>44830</v>
      </c>
      <c r="AA13" s="498" t="s">
        <v>97</v>
      </c>
      <c r="AB13" s="1336">
        <v>-699</v>
      </c>
      <c r="AC13" s="1336">
        <v>-648</v>
      </c>
      <c r="AD13" s="1336">
        <v>-924</v>
      </c>
      <c r="AE13" s="1336">
        <v>-727</v>
      </c>
      <c r="AF13" s="1336">
        <v>-718</v>
      </c>
      <c r="AG13" s="1336">
        <v>-744</v>
      </c>
      <c r="AH13" s="1336">
        <v>-726</v>
      </c>
      <c r="AI13" s="1336">
        <v>-730</v>
      </c>
      <c r="AJ13" s="1336">
        <v>-798</v>
      </c>
      <c r="AK13" s="1336">
        <v>-861</v>
      </c>
      <c r="AL13" s="1336">
        <v>-757</v>
      </c>
      <c r="AM13" s="416">
        <v>-795</v>
      </c>
      <c r="AN13" s="503" t="s">
        <v>228</v>
      </c>
      <c r="AO13" s="501">
        <v>71690</v>
      </c>
      <c r="AP13" s="501">
        <v>64930</v>
      </c>
      <c r="AQ13" s="1326">
        <v>66202</v>
      </c>
      <c r="AR13" s="1326">
        <v>69633</v>
      </c>
      <c r="AS13" s="1326">
        <v>70559</v>
      </c>
      <c r="AT13" s="1326">
        <v>76222</v>
      </c>
      <c r="AU13" s="1326">
        <v>74900</v>
      </c>
      <c r="AV13" s="1326">
        <v>74987</v>
      </c>
      <c r="AW13" s="1326">
        <v>73198</v>
      </c>
      <c r="AX13" s="1326">
        <v>75294</v>
      </c>
      <c r="AY13" s="1326">
        <v>87580</v>
      </c>
      <c r="AZ13" s="501">
        <v>90592</v>
      </c>
    </row>
    <row r="14" spans="1:52" ht="13.5" customHeight="1" x14ac:dyDescent="0.2">
      <c r="A14" s="1380" t="s">
        <v>225</v>
      </c>
      <c r="B14" s="1378">
        <v>-1330</v>
      </c>
      <c r="C14" s="1378">
        <v>-482</v>
      </c>
      <c r="D14" s="1378">
        <v>-268</v>
      </c>
      <c r="E14" s="1378">
        <v>-228</v>
      </c>
      <c r="F14" s="1378">
        <v>-209</v>
      </c>
      <c r="G14" s="1352">
        <v>-585</v>
      </c>
      <c r="H14" s="1352">
        <v>-227</v>
      </c>
      <c r="I14" s="1352">
        <v>-267</v>
      </c>
      <c r="J14" s="1352">
        <v>-192</v>
      </c>
      <c r="K14" s="1352">
        <v>-170</v>
      </c>
      <c r="L14" s="1352">
        <v>-149</v>
      </c>
      <c r="M14" s="1352">
        <v>-124</v>
      </c>
      <c r="N14" s="503" t="s">
        <v>226</v>
      </c>
      <c r="O14" s="501">
        <v>7151</v>
      </c>
      <c r="P14" s="501">
        <v>7568</v>
      </c>
      <c r="Q14" s="501">
        <v>6489</v>
      </c>
      <c r="R14" s="501">
        <v>5108</v>
      </c>
      <c r="S14" s="501">
        <v>8341</v>
      </c>
      <c r="T14" s="501">
        <v>12151</v>
      </c>
      <c r="U14" s="501">
        <v>9575</v>
      </c>
      <c r="V14" s="501">
        <v>7970</v>
      </c>
      <c r="W14" s="501">
        <v>8373</v>
      </c>
      <c r="X14" s="501">
        <v>9494</v>
      </c>
      <c r="Y14" s="501" t="s">
        <v>227</v>
      </c>
      <c r="Z14" s="501">
        <v>7937</v>
      </c>
      <c r="AA14" s="498" t="s">
        <v>95</v>
      </c>
      <c r="AB14" s="1336">
        <v>-419</v>
      </c>
      <c r="AC14" s="1336">
        <v>-375</v>
      </c>
      <c r="AD14" s="1336">
        <v>-366</v>
      </c>
      <c r="AE14" s="1336">
        <v>-304</v>
      </c>
      <c r="AF14" s="1336">
        <v>-594</v>
      </c>
      <c r="AG14" s="1336">
        <v>-390</v>
      </c>
      <c r="AH14" s="1336">
        <v>-323</v>
      </c>
      <c r="AI14" s="1336">
        <v>-350</v>
      </c>
      <c r="AJ14" s="1336">
        <v>-503</v>
      </c>
      <c r="AK14" s="1336">
        <v>-425</v>
      </c>
      <c r="AL14" s="1336">
        <v>-377</v>
      </c>
      <c r="AM14" s="416">
        <v>-433</v>
      </c>
      <c r="AN14" s="503" t="s">
        <v>226</v>
      </c>
      <c r="AO14" s="501">
        <v>7742</v>
      </c>
      <c r="AP14" s="501">
        <v>7151</v>
      </c>
      <c r="AQ14" s="1326">
        <v>6092</v>
      </c>
      <c r="AR14" s="1326">
        <v>6557</v>
      </c>
      <c r="AS14" s="1326">
        <v>11582</v>
      </c>
      <c r="AT14" s="1326">
        <v>7568</v>
      </c>
      <c r="AU14" s="1326">
        <v>9807</v>
      </c>
      <c r="AV14" s="1326">
        <v>8898</v>
      </c>
      <c r="AW14" s="1326">
        <v>9618</v>
      </c>
      <c r="AX14" s="1326">
        <v>6489</v>
      </c>
      <c r="AY14" s="1326">
        <v>7279</v>
      </c>
      <c r="AZ14" s="501">
        <v>5505</v>
      </c>
    </row>
    <row r="15" spans="1:52" ht="13.5" customHeight="1" x14ac:dyDescent="0.2">
      <c r="A15" s="1377" t="s">
        <v>222</v>
      </c>
      <c r="B15" s="1376">
        <f t="shared" ref="B15:G15" si="2">SUM(B12:B14)</f>
        <v>-5986</v>
      </c>
      <c r="C15" s="1376">
        <f t="shared" si="2"/>
        <v>-5046</v>
      </c>
      <c r="D15" s="1376">
        <f t="shared" si="2"/>
        <v>-5324</v>
      </c>
      <c r="E15" s="1376">
        <f t="shared" si="2"/>
        <v>-4928</v>
      </c>
      <c r="F15" s="1376">
        <f t="shared" si="2"/>
        <v>-5104</v>
      </c>
      <c r="G15" s="1376">
        <f t="shared" si="2"/>
        <v>-5400</v>
      </c>
      <c r="H15" s="1376">
        <v>-5040</v>
      </c>
      <c r="I15" s="1376">
        <v>-5064</v>
      </c>
      <c r="J15" s="1376">
        <v>-5219</v>
      </c>
      <c r="K15" s="1376">
        <v>-4816</v>
      </c>
      <c r="L15" s="1376">
        <v>-4512</v>
      </c>
      <c r="M15" s="1376">
        <v>-4338</v>
      </c>
      <c r="N15" s="503" t="s">
        <v>224</v>
      </c>
      <c r="O15" s="501">
        <v>14184</v>
      </c>
      <c r="P15" s="501">
        <v>12452</v>
      </c>
      <c r="Q15" s="501">
        <v>17180</v>
      </c>
      <c r="R15" s="501">
        <v>21524</v>
      </c>
      <c r="S15" s="501">
        <v>22273</v>
      </c>
      <c r="T15" s="501">
        <v>39749</v>
      </c>
      <c r="U15" s="501">
        <v>33271</v>
      </c>
      <c r="V15" s="501">
        <v>28128</v>
      </c>
      <c r="W15" s="501">
        <v>20167</v>
      </c>
      <c r="X15" s="501">
        <v>17293</v>
      </c>
      <c r="Y15" s="501">
        <v>13703</v>
      </c>
      <c r="Z15" s="501">
        <v>10669</v>
      </c>
      <c r="AA15" s="498" t="s">
        <v>225</v>
      </c>
      <c r="AB15" s="1336">
        <v>-130</v>
      </c>
      <c r="AC15" s="1336">
        <v>-156</v>
      </c>
      <c r="AD15" s="1336">
        <v>-885</v>
      </c>
      <c r="AE15" s="1336">
        <v>-149</v>
      </c>
      <c r="AF15" s="1336">
        <v>-140</v>
      </c>
      <c r="AG15" s="1336">
        <v>-250</v>
      </c>
      <c r="AH15" s="1336">
        <v>-87</v>
      </c>
      <c r="AI15" s="1336">
        <v>-74</v>
      </c>
      <c r="AJ15" s="1336">
        <v>-71</v>
      </c>
      <c r="AK15" s="1336">
        <v>-75</v>
      </c>
      <c r="AL15" s="1336">
        <v>-70</v>
      </c>
      <c r="AM15" s="416">
        <v>-63</v>
      </c>
      <c r="AN15" s="503" t="s">
        <v>224</v>
      </c>
      <c r="AO15" s="501">
        <v>12836</v>
      </c>
      <c r="AP15" s="501">
        <v>14184</v>
      </c>
      <c r="AQ15" s="1326">
        <v>14919</v>
      </c>
      <c r="AR15" s="1326">
        <v>14969</v>
      </c>
      <c r="AS15" s="1326">
        <v>16137</v>
      </c>
      <c r="AT15" s="1326">
        <v>12452</v>
      </c>
      <c r="AU15" s="1326">
        <v>15061</v>
      </c>
      <c r="AV15" s="1326">
        <v>15568</v>
      </c>
      <c r="AW15" s="1326">
        <v>17176</v>
      </c>
      <c r="AX15" s="1326">
        <v>17180</v>
      </c>
      <c r="AY15" s="1326">
        <v>29540</v>
      </c>
      <c r="AZ15" s="501">
        <v>28692</v>
      </c>
    </row>
    <row r="16" spans="1:52" ht="18" customHeight="1" x14ac:dyDescent="0.2">
      <c r="A16" s="1377" t="s">
        <v>221</v>
      </c>
      <c r="B16" s="1376">
        <f>+B11+B15</f>
        <v>2649</v>
      </c>
      <c r="C16" s="1376">
        <f>+C11+C15</f>
        <v>4126</v>
      </c>
      <c r="D16" s="1376">
        <v>4367</v>
      </c>
      <c r="E16" s="1376">
        <v>5127</v>
      </c>
      <c r="F16" s="1376">
        <v>5183</v>
      </c>
      <c r="G16" s="1376">
        <v>4841</v>
      </c>
      <c r="H16" s="1376">
        <v>4851</v>
      </c>
      <c r="I16" s="1376">
        <v>4934</v>
      </c>
      <c r="J16" s="1376">
        <v>4282</v>
      </c>
      <c r="K16" s="1376">
        <v>4518</v>
      </c>
      <c r="L16" s="1376">
        <v>4561</v>
      </c>
      <c r="M16" s="1376">
        <v>3862</v>
      </c>
      <c r="N16" s="505" t="s">
        <v>223</v>
      </c>
      <c r="O16" s="501">
        <v>30799</v>
      </c>
      <c r="P16" s="501">
        <v>24583</v>
      </c>
      <c r="Q16" s="501">
        <v>25879</v>
      </c>
      <c r="R16" s="501">
        <v>23102</v>
      </c>
      <c r="S16" s="501">
        <v>20434</v>
      </c>
      <c r="T16" s="497"/>
      <c r="U16" s="497"/>
      <c r="V16" s="497"/>
      <c r="W16" s="497"/>
      <c r="X16" s="497"/>
      <c r="Y16" s="497"/>
      <c r="Z16" s="497"/>
      <c r="AA16" s="45" t="s">
        <v>222</v>
      </c>
      <c r="AB16" s="1306">
        <v>-1248</v>
      </c>
      <c r="AC16" s="1306">
        <f t="shared" ref="AC16:AL16" si="3">SUM(AC13:AC15)</f>
        <v>-1179</v>
      </c>
      <c r="AD16" s="1306">
        <f t="shared" si="3"/>
        <v>-2175</v>
      </c>
      <c r="AE16" s="1306">
        <f t="shared" si="3"/>
        <v>-1180</v>
      </c>
      <c r="AF16" s="1306">
        <f t="shared" si="3"/>
        <v>-1452</v>
      </c>
      <c r="AG16" s="1306">
        <f t="shared" si="3"/>
        <v>-1384</v>
      </c>
      <c r="AH16" s="1306">
        <f t="shared" si="3"/>
        <v>-1136</v>
      </c>
      <c r="AI16" s="1306">
        <f t="shared" si="3"/>
        <v>-1154</v>
      </c>
      <c r="AJ16" s="1306">
        <f t="shared" si="3"/>
        <v>-1372</v>
      </c>
      <c r="AK16" s="1306">
        <f t="shared" si="3"/>
        <v>-1361</v>
      </c>
      <c r="AL16" s="1306">
        <f t="shared" si="3"/>
        <v>-1204</v>
      </c>
      <c r="AM16" s="1339">
        <v>-1291</v>
      </c>
      <c r="AN16" s="505" t="s">
        <v>223</v>
      </c>
      <c r="AO16" s="501">
        <v>25961</v>
      </c>
      <c r="AP16" s="501">
        <v>30799</v>
      </c>
      <c r="AQ16" s="1326">
        <v>29350</v>
      </c>
      <c r="AR16" s="1326">
        <v>28111</v>
      </c>
      <c r="AS16" s="1326">
        <v>27003</v>
      </c>
      <c r="AT16" s="1326">
        <v>24583</v>
      </c>
      <c r="AU16" s="1326">
        <v>26829</v>
      </c>
      <c r="AV16" s="1326">
        <v>26335</v>
      </c>
      <c r="AW16" s="1326">
        <v>25750</v>
      </c>
      <c r="AX16" s="1326">
        <v>25879</v>
      </c>
      <c r="AY16" s="1326">
        <v>25472</v>
      </c>
      <c r="AZ16" s="501">
        <v>24772</v>
      </c>
    </row>
    <row r="17" spans="1:52" ht="13.5" customHeight="1" x14ac:dyDescent="0.2">
      <c r="A17" s="503" t="s">
        <v>82</v>
      </c>
      <c r="B17" s="1352">
        <v>-536</v>
      </c>
      <c r="C17" s="1352">
        <v>-173</v>
      </c>
      <c r="D17" s="1352">
        <v>-369</v>
      </c>
      <c r="E17" s="1352">
        <v>-502</v>
      </c>
      <c r="F17" s="1352">
        <v>-479</v>
      </c>
      <c r="G17" s="1352">
        <v>-534</v>
      </c>
      <c r="H17" s="1352">
        <v>-735</v>
      </c>
      <c r="I17" s="1352">
        <v>-895</v>
      </c>
      <c r="J17" s="1352">
        <v>-735</v>
      </c>
      <c r="K17" s="1352">
        <v>-879</v>
      </c>
      <c r="L17" s="1352">
        <v>-1486</v>
      </c>
      <c r="M17" s="1352">
        <v>-466</v>
      </c>
      <c r="N17" s="503" t="s">
        <v>127</v>
      </c>
      <c r="O17" s="501">
        <v>39111</v>
      </c>
      <c r="P17" s="501">
        <v>37025</v>
      </c>
      <c r="Q17" s="501">
        <v>46111</v>
      </c>
      <c r="R17" s="501">
        <v>69959</v>
      </c>
      <c r="S17" s="501">
        <v>80741</v>
      </c>
      <c r="T17" s="501">
        <v>105119</v>
      </c>
      <c r="U17" s="501">
        <v>70992</v>
      </c>
      <c r="V17" s="501">
        <v>118789</v>
      </c>
      <c r="W17" s="501">
        <v>171943</v>
      </c>
      <c r="X17" s="501">
        <v>96825</v>
      </c>
      <c r="Y17" s="501">
        <v>75422</v>
      </c>
      <c r="Z17" s="501">
        <v>86838</v>
      </c>
      <c r="AA17" s="45" t="s">
        <v>1003</v>
      </c>
      <c r="AB17" s="1306">
        <v>-1248</v>
      </c>
      <c r="AC17" s="1306">
        <v>-1179</v>
      </c>
      <c r="AD17" s="1306">
        <v>-1161</v>
      </c>
      <c r="AE17" s="1306">
        <v>-1180</v>
      </c>
      <c r="AF17" s="1306">
        <v>-1357</v>
      </c>
      <c r="AG17" s="1306">
        <v>-1243</v>
      </c>
      <c r="AH17" s="1306">
        <v>-1136</v>
      </c>
      <c r="AI17" s="1306">
        <v>-1154</v>
      </c>
      <c r="AJ17" s="1306">
        <v>-1372</v>
      </c>
      <c r="AK17" s="1306">
        <v>-1361</v>
      </c>
      <c r="AL17" s="1306">
        <v>-1204</v>
      </c>
      <c r="AM17" s="1339">
        <v>-1291</v>
      </c>
      <c r="AN17" s="503" t="s">
        <v>127</v>
      </c>
      <c r="AO17" s="501">
        <v>56934</v>
      </c>
      <c r="AP17" s="501">
        <v>39111</v>
      </c>
      <c r="AQ17" s="1326">
        <v>51791</v>
      </c>
      <c r="AR17" s="1326">
        <v>41647</v>
      </c>
      <c r="AS17" s="1326">
        <v>39491</v>
      </c>
      <c r="AT17" s="1326">
        <v>37025</v>
      </c>
      <c r="AU17" s="1326">
        <v>36713</v>
      </c>
      <c r="AV17" s="1326">
        <v>43719</v>
      </c>
      <c r="AW17" s="1326">
        <v>42306</v>
      </c>
      <c r="AX17" s="1326">
        <v>46111</v>
      </c>
      <c r="AY17" s="1326">
        <v>48637</v>
      </c>
      <c r="AZ17" s="501">
        <v>53385</v>
      </c>
    </row>
    <row r="18" spans="1:52" ht="20.25" customHeight="1" x14ac:dyDescent="0.2">
      <c r="A18" s="1377" t="s">
        <v>79</v>
      </c>
      <c r="B18" s="1376">
        <f>SUM(B16:B17)</f>
        <v>2113</v>
      </c>
      <c r="C18" s="1376">
        <f>SUM(C16:C17)</f>
        <v>3953</v>
      </c>
      <c r="D18" s="1376">
        <f>SUM(D16:D17)</f>
        <v>3998</v>
      </c>
      <c r="E18" s="1376">
        <f>SUM(E16:E17)</f>
        <v>4625</v>
      </c>
      <c r="F18" s="1376">
        <f>SUM(F16:F17)</f>
        <v>4704</v>
      </c>
      <c r="G18" s="1376">
        <v>4307</v>
      </c>
      <c r="H18" s="1376">
        <v>4116</v>
      </c>
      <c r="I18" s="1376">
        <v>4039</v>
      </c>
      <c r="J18" s="1376">
        <v>3547</v>
      </c>
      <c r="K18" s="1376">
        <v>3639</v>
      </c>
      <c r="L18" s="1376">
        <v>3075</v>
      </c>
      <c r="M18" s="1376">
        <v>3396</v>
      </c>
      <c r="N18" s="505" t="s">
        <v>126</v>
      </c>
      <c r="O18" s="509">
        <v>217</v>
      </c>
      <c r="P18" s="509">
        <v>169</v>
      </c>
      <c r="Q18" s="509">
        <v>163</v>
      </c>
      <c r="R18" s="509">
        <v>178</v>
      </c>
      <c r="S18" s="509">
        <v>151</v>
      </c>
      <c r="T18" s="509">
        <v>256</v>
      </c>
      <c r="U18" s="509">
        <v>203</v>
      </c>
      <c r="V18" s="501">
        <v>-711</v>
      </c>
      <c r="W18" s="501">
        <v>-215</v>
      </c>
      <c r="X18" s="501">
        <v>1127</v>
      </c>
      <c r="Y18" s="501">
        <v>763</v>
      </c>
      <c r="Z18" s="501">
        <v>413</v>
      </c>
      <c r="AA18" s="45" t="s">
        <v>221</v>
      </c>
      <c r="AB18" s="1306">
        <v>753</v>
      </c>
      <c r="AC18" s="1306">
        <f t="shared" ref="AC18:AL18" si="4">AC11+AC16</f>
        <v>1115</v>
      </c>
      <c r="AD18" s="1306">
        <f t="shared" si="4"/>
        <v>-90</v>
      </c>
      <c r="AE18" s="1306">
        <f t="shared" si="4"/>
        <v>961</v>
      </c>
      <c r="AF18" s="1306">
        <f t="shared" si="4"/>
        <v>663</v>
      </c>
      <c r="AG18" s="1306">
        <f t="shared" si="4"/>
        <v>735</v>
      </c>
      <c r="AH18" s="1306">
        <f t="shared" si="4"/>
        <v>961</v>
      </c>
      <c r="AI18" s="1306">
        <f t="shared" si="4"/>
        <v>1424</v>
      </c>
      <c r="AJ18" s="1306">
        <f t="shared" si="4"/>
        <v>1006</v>
      </c>
      <c r="AK18" s="1306">
        <f t="shared" si="4"/>
        <v>867</v>
      </c>
      <c r="AL18" s="1306">
        <f t="shared" si="4"/>
        <v>1169</v>
      </c>
      <c r="AM18" s="1339">
        <v>1116</v>
      </c>
      <c r="AN18" s="505" t="s">
        <v>126</v>
      </c>
      <c r="AO18" s="509">
        <v>332</v>
      </c>
      <c r="AP18" s="509">
        <v>217</v>
      </c>
      <c r="AQ18" s="1354">
        <v>372</v>
      </c>
      <c r="AR18" s="1354">
        <v>316</v>
      </c>
      <c r="AS18" s="1354">
        <v>212</v>
      </c>
      <c r="AT18" s="1354">
        <v>169</v>
      </c>
      <c r="AU18" s="1354">
        <v>131</v>
      </c>
      <c r="AV18" s="1354">
        <v>165</v>
      </c>
      <c r="AW18" s="1354">
        <v>150</v>
      </c>
      <c r="AX18" s="1354">
        <v>163</v>
      </c>
      <c r="AY18" s="1354">
        <v>143</v>
      </c>
      <c r="AZ18" s="509">
        <v>140</v>
      </c>
    </row>
    <row r="19" spans="1:52" ht="13.5" customHeight="1" x14ac:dyDescent="0.2">
      <c r="A19" s="503" t="s">
        <v>217</v>
      </c>
      <c r="B19" s="1352">
        <v>-571</v>
      </c>
      <c r="C19" s="1352">
        <v>-872</v>
      </c>
      <c r="D19" s="1352">
        <v>-950</v>
      </c>
      <c r="E19" s="1352">
        <v>-859</v>
      </c>
      <c r="F19" s="1352">
        <v>-1042</v>
      </c>
      <c r="G19" s="1352">
        <v>-950</v>
      </c>
      <c r="H19" s="1352">
        <v>-1009</v>
      </c>
      <c r="I19" s="1352">
        <v>-970</v>
      </c>
      <c r="J19" s="1352">
        <v>-913</v>
      </c>
      <c r="K19" s="1352">
        <v>-976</v>
      </c>
      <c r="L19" s="1352">
        <v>-757</v>
      </c>
      <c r="M19" s="1352">
        <v>-724</v>
      </c>
      <c r="N19" s="505"/>
      <c r="O19" s="509"/>
      <c r="P19" s="509"/>
      <c r="Q19" s="509"/>
      <c r="R19" s="509"/>
      <c r="S19" s="509"/>
      <c r="T19" s="509"/>
      <c r="U19" s="509"/>
      <c r="V19" s="508"/>
      <c r="W19" s="497"/>
      <c r="X19" s="497"/>
      <c r="Y19" s="497"/>
      <c r="Z19" s="497"/>
      <c r="AA19" s="498" t="s">
        <v>82</v>
      </c>
      <c r="AB19" s="1336">
        <v>-154</v>
      </c>
      <c r="AC19" s="1336">
        <v>-102</v>
      </c>
      <c r="AD19" s="1336">
        <v>-331</v>
      </c>
      <c r="AE19" s="1336">
        <v>-61</v>
      </c>
      <c r="AF19" s="1336">
        <v>-42</v>
      </c>
      <c r="AG19" s="1336">
        <v>-30</v>
      </c>
      <c r="AH19" s="1336">
        <v>-44</v>
      </c>
      <c r="AI19" s="1336">
        <v>-59</v>
      </c>
      <c r="AJ19" s="1336">
        <v>-40</v>
      </c>
      <c r="AK19" s="1336">
        <v>-71</v>
      </c>
      <c r="AL19" s="1336">
        <v>-79</v>
      </c>
      <c r="AM19" s="416">
        <v>-106</v>
      </c>
      <c r="AN19" s="505"/>
      <c r="AP19" s="509"/>
      <c r="AQ19" s="1354"/>
      <c r="AR19" s="1354"/>
      <c r="AS19" s="1354"/>
      <c r="AT19" s="1354"/>
      <c r="AU19" s="1354"/>
      <c r="AV19" s="1354"/>
      <c r="AW19" s="1354"/>
      <c r="AX19" s="1354"/>
      <c r="AY19" s="1354"/>
      <c r="AZ19" s="509"/>
    </row>
    <row r="20" spans="1:52" ht="13.5" customHeight="1" x14ac:dyDescent="0.2">
      <c r="A20" s="2057" t="s">
        <v>218</v>
      </c>
      <c r="B20" s="1379">
        <f t="shared" ref="B20:G20" si="5">SUM(B18:B19)</f>
        <v>1542</v>
      </c>
      <c r="C20" s="1379">
        <f t="shared" si="5"/>
        <v>3081</v>
      </c>
      <c r="D20" s="1379">
        <f t="shared" si="5"/>
        <v>3048</v>
      </c>
      <c r="E20" s="1379">
        <f t="shared" si="5"/>
        <v>3766</v>
      </c>
      <c r="F20" s="1379">
        <f t="shared" si="5"/>
        <v>3662</v>
      </c>
      <c r="G20" s="1376">
        <f t="shared" si="5"/>
        <v>3357</v>
      </c>
      <c r="H20" s="1376">
        <v>3107</v>
      </c>
      <c r="I20" s="1376">
        <v>3069</v>
      </c>
      <c r="J20" s="1376">
        <v>2634</v>
      </c>
      <c r="K20" s="1376">
        <v>2663</v>
      </c>
      <c r="L20" s="1376">
        <v>2318</v>
      </c>
      <c r="M20" s="1376">
        <v>2672</v>
      </c>
      <c r="N20" s="503" t="s">
        <v>220</v>
      </c>
      <c r="O20" s="501">
        <v>572</v>
      </c>
      <c r="P20" s="501">
        <v>1601</v>
      </c>
      <c r="Q20" s="501">
        <v>1235</v>
      </c>
      <c r="R20" s="501">
        <v>588</v>
      </c>
      <c r="S20" s="501">
        <v>515</v>
      </c>
      <c r="T20" s="501">
        <v>487</v>
      </c>
      <c r="U20" s="501">
        <v>630</v>
      </c>
      <c r="V20" s="501">
        <v>585</v>
      </c>
      <c r="W20" s="501">
        <v>591</v>
      </c>
      <c r="X20" s="501">
        <v>554</v>
      </c>
      <c r="Y20" s="501">
        <v>470</v>
      </c>
      <c r="Z20" s="501">
        <v>431</v>
      </c>
      <c r="AA20" s="45" t="s">
        <v>79</v>
      </c>
      <c r="AB20" s="1306">
        <v>599</v>
      </c>
      <c r="AC20" s="1306">
        <f t="shared" ref="AC20:AL20" si="6">AC18+AC19</f>
        <v>1013</v>
      </c>
      <c r="AD20" s="1306">
        <f t="shared" si="6"/>
        <v>-421</v>
      </c>
      <c r="AE20" s="1306">
        <f t="shared" si="6"/>
        <v>900</v>
      </c>
      <c r="AF20" s="1306">
        <f t="shared" si="6"/>
        <v>621</v>
      </c>
      <c r="AG20" s="1306">
        <f t="shared" si="6"/>
        <v>705</v>
      </c>
      <c r="AH20" s="1306">
        <f t="shared" si="6"/>
        <v>917</v>
      </c>
      <c r="AI20" s="1306">
        <f t="shared" si="6"/>
        <v>1365</v>
      </c>
      <c r="AJ20" s="1306">
        <f t="shared" si="6"/>
        <v>966</v>
      </c>
      <c r="AK20" s="1306">
        <f t="shared" si="6"/>
        <v>796</v>
      </c>
      <c r="AL20" s="1306">
        <f t="shared" si="6"/>
        <v>1090</v>
      </c>
      <c r="AM20" s="1339">
        <v>1010</v>
      </c>
      <c r="AN20" s="503" t="s">
        <v>220</v>
      </c>
      <c r="AO20" s="509">
        <v>557</v>
      </c>
      <c r="AP20" s="501">
        <v>572</v>
      </c>
      <c r="AQ20" s="1326">
        <v>1377</v>
      </c>
      <c r="AR20" s="1326">
        <v>2098</v>
      </c>
      <c r="AS20" s="1326">
        <v>1620</v>
      </c>
      <c r="AT20" s="1326">
        <v>1601</v>
      </c>
      <c r="AU20" s="1326">
        <v>1617</v>
      </c>
      <c r="AV20" s="1326">
        <v>1577</v>
      </c>
      <c r="AW20" s="1326">
        <v>1237</v>
      </c>
      <c r="AX20" s="1326">
        <v>1235</v>
      </c>
      <c r="AY20" s="1326">
        <v>572</v>
      </c>
      <c r="AZ20" s="501">
        <v>567</v>
      </c>
    </row>
    <row r="21" spans="1:52" ht="13.5" customHeight="1" x14ac:dyDescent="0.2">
      <c r="A21" s="2057"/>
      <c r="B21" s="1379"/>
      <c r="C21" s="1379"/>
      <c r="D21" s="1379"/>
      <c r="E21" s="1379"/>
      <c r="F21" s="1379"/>
      <c r="G21" s="1378"/>
      <c r="H21" s="1353"/>
      <c r="I21" s="1353"/>
      <c r="J21" s="1353"/>
      <c r="K21" s="1353"/>
      <c r="L21" s="1353"/>
      <c r="M21" s="1353"/>
      <c r="N21" s="503" t="s">
        <v>219</v>
      </c>
      <c r="O21" s="501">
        <v>3695</v>
      </c>
      <c r="P21" s="501">
        <v>4035</v>
      </c>
      <c r="Q21" s="501">
        <v>3983</v>
      </c>
      <c r="R21" s="501">
        <v>3792</v>
      </c>
      <c r="S21" s="501">
        <v>3208</v>
      </c>
      <c r="T21" s="501">
        <v>2908</v>
      </c>
      <c r="U21" s="501">
        <v>3246</v>
      </c>
      <c r="V21" s="501">
        <v>3425</v>
      </c>
      <c r="W21" s="501">
        <v>3321</v>
      </c>
      <c r="X21" s="501">
        <v>3219</v>
      </c>
      <c r="Y21" s="501">
        <v>2947</v>
      </c>
      <c r="Z21" s="501">
        <v>2535</v>
      </c>
      <c r="AA21" s="45" t="s">
        <v>1002</v>
      </c>
      <c r="AB21" s="1306">
        <v>599</v>
      </c>
      <c r="AC21" s="1306">
        <v>875</v>
      </c>
      <c r="AD21" s="1306">
        <v>875</v>
      </c>
      <c r="AE21" s="1306">
        <v>900</v>
      </c>
      <c r="AF21" s="1306">
        <v>716</v>
      </c>
      <c r="AG21" s="1306">
        <v>760</v>
      </c>
      <c r="AH21" s="1306">
        <v>917</v>
      </c>
      <c r="AI21" s="1306">
        <v>1016</v>
      </c>
      <c r="AJ21" s="1306">
        <v>831</v>
      </c>
      <c r="AK21" s="1306">
        <v>796</v>
      </c>
      <c r="AL21" s="1306">
        <v>1090</v>
      </c>
      <c r="AM21" s="1339">
        <v>1010</v>
      </c>
      <c r="AN21" s="503" t="s">
        <v>219</v>
      </c>
      <c r="AO21" s="501">
        <v>3531</v>
      </c>
      <c r="AP21" s="501">
        <v>3695</v>
      </c>
      <c r="AQ21" s="1326">
        <v>3595</v>
      </c>
      <c r="AR21" s="1326">
        <v>4328</v>
      </c>
      <c r="AS21" s="1326">
        <v>4319</v>
      </c>
      <c r="AT21" s="1326">
        <v>4035</v>
      </c>
      <c r="AU21" s="1326">
        <v>4146</v>
      </c>
      <c r="AV21" s="1326">
        <v>4064</v>
      </c>
      <c r="AW21" s="1326">
        <v>3971</v>
      </c>
      <c r="AX21" s="1326">
        <v>3983</v>
      </c>
      <c r="AY21" s="1326">
        <v>4071</v>
      </c>
      <c r="AZ21" s="501">
        <v>3991</v>
      </c>
    </row>
    <row r="22" spans="1:52" ht="13.5" customHeight="1" x14ac:dyDescent="0.2">
      <c r="A22" s="2058" t="s">
        <v>213</v>
      </c>
      <c r="B22" s="1354" t="s">
        <v>64</v>
      </c>
      <c r="C22" s="1354" t="s">
        <v>64</v>
      </c>
      <c r="D22" s="1354" t="s">
        <v>64</v>
      </c>
      <c r="E22" s="1354" t="s">
        <v>64</v>
      </c>
      <c r="F22" s="1354" t="s">
        <v>64</v>
      </c>
      <c r="G22" s="1378">
        <v>-25</v>
      </c>
      <c r="H22" s="1353">
        <v>9</v>
      </c>
      <c r="I22" s="1353">
        <v>57</v>
      </c>
      <c r="J22" s="1353"/>
      <c r="K22" s="1353"/>
      <c r="L22" s="1353"/>
      <c r="M22" s="1353"/>
      <c r="N22" s="503" t="s">
        <v>216</v>
      </c>
      <c r="O22" s="501">
        <v>2002</v>
      </c>
      <c r="P22" s="501">
        <v>546</v>
      </c>
      <c r="Q22" s="501">
        <v>624</v>
      </c>
      <c r="R22" s="501">
        <v>566</v>
      </c>
      <c r="S22" s="501">
        <v>557</v>
      </c>
      <c r="T22" s="501">
        <v>509</v>
      </c>
      <c r="U22" s="501">
        <v>431</v>
      </c>
      <c r="V22" s="501">
        <v>474</v>
      </c>
      <c r="W22" s="501">
        <v>469</v>
      </c>
      <c r="X22" s="501">
        <v>454</v>
      </c>
      <c r="Y22" s="501">
        <v>452</v>
      </c>
      <c r="Z22" s="501">
        <v>375</v>
      </c>
      <c r="AA22" s="498" t="s">
        <v>217</v>
      </c>
      <c r="AB22" s="1336">
        <v>-139</v>
      </c>
      <c r="AC22" s="1336">
        <v>-263</v>
      </c>
      <c r="AD22" s="1336">
        <v>89</v>
      </c>
      <c r="AE22" s="1336">
        <v>-219</v>
      </c>
      <c r="AF22" s="1336">
        <v>-178</v>
      </c>
      <c r="AG22" s="1336">
        <v>-200</v>
      </c>
      <c r="AH22" s="1336">
        <v>-193</v>
      </c>
      <c r="AI22" s="1336">
        <v>-250</v>
      </c>
      <c r="AJ22" s="1336">
        <v>-229</v>
      </c>
      <c r="AK22" s="1336">
        <v>-167</v>
      </c>
      <c r="AL22" s="1336">
        <v>-258</v>
      </c>
      <c r="AM22" s="416">
        <v>-267</v>
      </c>
      <c r="AN22" s="503" t="s">
        <v>216</v>
      </c>
      <c r="AO22" s="501">
        <v>1955</v>
      </c>
      <c r="AP22" s="501">
        <v>2002</v>
      </c>
      <c r="AQ22" s="1326">
        <v>1972</v>
      </c>
      <c r="AR22" s="1326">
        <v>2022</v>
      </c>
      <c r="AS22" s="1326">
        <v>2067</v>
      </c>
      <c r="AT22" s="1326">
        <v>546</v>
      </c>
      <c r="AU22" s="1326">
        <v>576</v>
      </c>
      <c r="AV22" s="1326">
        <v>594</v>
      </c>
      <c r="AW22" s="1326">
        <v>612</v>
      </c>
      <c r="AX22" s="1326">
        <v>624</v>
      </c>
      <c r="AY22" s="1326">
        <v>634</v>
      </c>
      <c r="AZ22" s="501">
        <v>570</v>
      </c>
    </row>
    <row r="23" spans="1:52" ht="13.5" customHeight="1" x14ac:dyDescent="0.2">
      <c r="A23" s="2058"/>
      <c r="B23" s="1378"/>
      <c r="C23" s="1378"/>
      <c r="D23" s="1378"/>
      <c r="E23" s="1378"/>
      <c r="F23" s="1378"/>
      <c r="G23" s="1376"/>
      <c r="H23" s="1376"/>
      <c r="I23" s="1376"/>
      <c r="J23" s="1376"/>
      <c r="K23" s="1376"/>
      <c r="L23" s="1376"/>
      <c r="M23" s="1376"/>
      <c r="N23" s="503" t="s">
        <v>214</v>
      </c>
      <c r="O23" s="501">
        <v>1585</v>
      </c>
      <c r="P23" s="501">
        <v>1607</v>
      </c>
      <c r="Q23" s="501">
        <v>1448</v>
      </c>
      <c r="R23" s="501">
        <v>3119</v>
      </c>
      <c r="S23" s="501">
        <v>3054</v>
      </c>
      <c r="T23" s="501">
        <v>3227</v>
      </c>
      <c r="U23" s="501">
        <v>3524</v>
      </c>
      <c r="V23" s="501">
        <v>3408</v>
      </c>
      <c r="W23" s="501">
        <v>3644</v>
      </c>
      <c r="X23" s="501">
        <v>3568</v>
      </c>
      <c r="Y23" s="501">
        <v>3505</v>
      </c>
      <c r="Z23" s="501">
        <v>3334</v>
      </c>
      <c r="AA23" s="45" t="s">
        <v>215</v>
      </c>
      <c r="AB23" s="1306">
        <v>460</v>
      </c>
      <c r="AC23" s="1306">
        <f t="shared" ref="AC23:AL23" si="7">AC20+AC22</f>
        <v>750</v>
      </c>
      <c r="AD23" s="1306">
        <f t="shared" si="7"/>
        <v>-332</v>
      </c>
      <c r="AE23" s="1306">
        <f t="shared" si="7"/>
        <v>681</v>
      </c>
      <c r="AF23" s="1306">
        <f t="shared" si="7"/>
        <v>443</v>
      </c>
      <c r="AG23" s="1306">
        <f t="shared" si="7"/>
        <v>505</v>
      </c>
      <c r="AH23" s="1306">
        <f t="shared" si="7"/>
        <v>724</v>
      </c>
      <c r="AI23" s="1306">
        <f t="shared" si="7"/>
        <v>1115</v>
      </c>
      <c r="AJ23" s="1306">
        <f t="shared" si="7"/>
        <v>737</v>
      </c>
      <c r="AK23" s="1306">
        <f t="shared" si="7"/>
        <v>629</v>
      </c>
      <c r="AL23" s="1306">
        <f t="shared" si="7"/>
        <v>832</v>
      </c>
      <c r="AM23" s="1339">
        <v>743</v>
      </c>
      <c r="AN23" s="503" t="s">
        <v>214</v>
      </c>
      <c r="AO23" s="501">
        <v>1478</v>
      </c>
      <c r="AP23" s="501">
        <v>1585</v>
      </c>
      <c r="AQ23" s="1326">
        <v>1603</v>
      </c>
      <c r="AR23" s="1326">
        <v>1680</v>
      </c>
      <c r="AS23" s="1326">
        <v>1698</v>
      </c>
      <c r="AT23" s="1326">
        <v>1607</v>
      </c>
      <c r="AU23" s="1326">
        <v>1638</v>
      </c>
      <c r="AV23" s="1326">
        <v>1615</v>
      </c>
      <c r="AW23" s="1326">
        <v>1516</v>
      </c>
      <c r="AX23" s="1326">
        <v>1448</v>
      </c>
      <c r="AY23" s="1326">
        <v>3280</v>
      </c>
      <c r="AZ23" s="501">
        <v>3205</v>
      </c>
    </row>
    <row r="24" spans="1:52" ht="13.5" customHeight="1" x14ac:dyDescent="0.2">
      <c r="A24" s="1377" t="s">
        <v>210</v>
      </c>
      <c r="B24" s="1339">
        <f>+B20</f>
        <v>1542</v>
      </c>
      <c r="C24" s="1339">
        <f>+C20</f>
        <v>3081</v>
      </c>
      <c r="D24" s="1376">
        <v>3048</v>
      </c>
      <c r="E24" s="1376">
        <v>3766</v>
      </c>
      <c r="F24" s="1376">
        <f>SUM(F20:F23)</f>
        <v>3662</v>
      </c>
      <c r="G24" s="1376">
        <f>SUM(G20:G23)</f>
        <v>3332</v>
      </c>
      <c r="H24" s="1376">
        <v>3116</v>
      </c>
      <c r="I24" s="1376">
        <v>3126</v>
      </c>
      <c r="J24" s="1376"/>
      <c r="K24" s="1376"/>
      <c r="L24" s="1376"/>
      <c r="M24" s="1376"/>
      <c r="N24" s="503" t="s">
        <v>212</v>
      </c>
      <c r="O24" s="501">
        <v>487</v>
      </c>
      <c r="P24" s="501">
        <v>164</v>
      </c>
      <c r="Q24" s="501">
        <v>118</v>
      </c>
      <c r="R24" s="501">
        <v>60</v>
      </c>
      <c r="S24" s="501">
        <v>76</v>
      </c>
      <c r="T24" s="501">
        <v>130</v>
      </c>
      <c r="U24" s="501">
        <v>62</v>
      </c>
      <c r="V24" s="501">
        <v>266</v>
      </c>
      <c r="W24" s="501">
        <v>169</v>
      </c>
      <c r="X24" s="501">
        <v>278</v>
      </c>
      <c r="Y24" s="501">
        <v>125</v>
      </c>
      <c r="Z24" s="501">
        <v>64</v>
      </c>
      <c r="AM24" s="1375"/>
      <c r="AN24" s="503" t="s">
        <v>212</v>
      </c>
      <c r="AO24" s="501">
        <v>443</v>
      </c>
      <c r="AP24" s="501">
        <v>487</v>
      </c>
      <c r="AQ24" s="1326">
        <v>334</v>
      </c>
      <c r="AR24" s="1326">
        <v>114</v>
      </c>
      <c r="AS24" s="1326">
        <v>110</v>
      </c>
      <c r="AT24" s="1326">
        <v>164</v>
      </c>
      <c r="AU24" s="1326">
        <v>63</v>
      </c>
      <c r="AV24" s="1326">
        <v>119</v>
      </c>
      <c r="AW24" s="1326">
        <v>138</v>
      </c>
      <c r="AX24" s="1326">
        <v>118</v>
      </c>
      <c r="AY24" s="1326">
        <v>81</v>
      </c>
      <c r="AZ24" s="501">
        <v>84</v>
      </c>
    </row>
    <row r="25" spans="1:52" ht="13.5" customHeight="1" x14ac:dyDescent="0.2">
      <c r="B25" s="497"/>
      <c r="C25" s="497"/>
      <c r="E25" s="751"/>
      <c r="F25" s="751"/>
      <c r="G25" s="751"/>
      <c r="H25" s="751"/>
      <c r="I25" s="751"/>
      <c r="J25" s="751"/>
      <c r="K25" s="751"/>
      <c r="L25" s="751"/>
      <c r="M25" s="751"/>
      <c r="N25" s="503" t="s">
        <v>211</v>
      </c>
      <c r="O25" s="501">
        <v>362</v>
      </c>
      <c r="P25" s="501">
        <v>284</v>
      </c>
      <c r="Q25" s="501">
        <v>121</v>
      </c>
      <c r="R25" s="501">
        <v>288</v>
      </c>
      <c r="S25" s="501">
        <v>87</v>
      </c>
      <c r="T25" s="501">
        <v>132</v>
      </c>
      <c r="U25" s="501">
        <v>31</v>
      </c>
      <c r="V25" s="501">
        <v>78</v>
      </c>
      <c r="W25" s="501">
        <v>185</v>
      </c>
      <c r="X25" s="501">
        <v>262</v>
      </c>
      <c r="Y25" s="501">
        <v>329</v>
      </c>
      <c r="Z25" s="501">
        <v>344</v>
      </c>
      <c r="AA25" s="44" t="s">
        <v>194</v>
      </c>
      <c r="AB25" s="44"/>
      <c r="AC25" s="44"/>
      <c r="AD25" s="44"/>
      <c r="AE25" s="44"/>
      <c r="AF25" s="44"/>
      <c r="AG25" s="1374"/>
      <c r="AH25" s="1374"/>
      <c r="AI25" s="1374"/>
      <c r="AJ25" s="44"/>
      <c r="AK25" s="44"/>
      <c r="AL25" s="44"/>
      <c r="AM25" s="44"/>
      <c r="AN25" s="503" t="s">
        <v>211</v>
      </c>
      <c r="AO25" s="501">
        <v>309</v>
      </c>
      <c r="AP25" s="501">
        <v>362</v>
      </c>
      <c r="AQ25" s="1326">
        <v>782</v>
      </c>
      <c r="AR25" s="1326">
        <v>466</v>
      </c>
      <c r="AS25" s="1326">
        <v>335</v>
      </c>
      <c r="AT25" s="1326">
        <v>284</v>
      </c>
      <c r="AU25" s="1326">
        <v>504</v>
      </c>
      <c r="AV25" s="1326">
        <v>363</v>
      </c>
      <c r="AW25" s="1326">
        <v>333</v>
      </c>
      <c r="AX25" s="1326">
        <v>121</v>
      </c>
      <c r="AY25" s="1326">
        <v>519</v>
      </c>
      <c r="AZ25" s="501">
        <v>482</v>
      </c>
    </row>
    <row r="26" spans="1:52" ht="13.5" customHeight="1" thickBot="1" x14ac:dyDescent="0.25">
      <c r="B26" s="497"/>
      <c r="C26" s="497"/>
      <c r="N26" s="503" t="s">
        <v>199</v>
      </c>
      <c r="O26" s="501">
        <v>173</v>
      </c>
      <c r="P26" s="501">
        <v>246</v>
      </c>
      <c r="Q26" s="501">
        <v>250</v>
      </c>
      <c r="R26" s="501">
        <v>306</v>
      </c>
      <c r="S26" s="501">
        <v>377</v>
      </c>
      <c r="T26" s="501">
        <v>42</v>
      </c>
      <c r="U26" s="501">
        <v>321</v>
      </c>
      <c r="V26" s="501">
        <v>142</v>
      </c>
      <c r="W26" s="501">
        <v>223</v>
      </c>
      <c r="X26" s="501">
        <v>187</v>
      </c>
      <c r="Y26" s="501">
        <v>134</v>
      </c>
      <c r="Z26" s="501">
        <v>168</v>
      </c>
      <c r="AA26" s="43"/>
      <c r="AB26" s="42" t="s">
        <v>1255</v>
      </c>
      <c r="AC26" s="1373" t="str">
        <f t="shared" ref="AC26:AJ26" si="8">AC5</f>
        <v>Q4/19</v>
      </c>
      <c r="AD26" s="1373" t="str">
        <f t="shared" si="8"/>
        <v>Q3/19</v>
      </c>
      <c r="AE26" s="1373" t="str">
        <f t="shared" si="8"/>
        <v>Q2/19</v>
      </c>
      <c r="AF26" s="1373" t="str">
        <f t="shared" si="8"/>
        <v>Q1/19</v>
      </c>
      <c r="AG26" s="1373" t="str">
        <f t="shared" si="8"/>
        <v>Q4/18</v>
      </c>
      <c r="AH26" s="1373" t="str">
        <f t="shared" si="8"/>
        <v>Q3/18</v>
      </c>
      <c r="AI26" s="1373" t="str">
        <f t="shared" si="8"/>
        <v>Q2/18</v>
      </c>
      <c r="AJ26" s="42" t="str">
        <f t="shared" si="8"/>
        <v>Q1/18</v>
      </c>
      <c r="AK26" s="42" t="s">
        <v>590</v>
      </c>
      <c r="AL26" s="42" t="s">
        <v>569</v>
      </c>
      <c r="AM26" s="42" t="s">
        <v>209</v>
      </c>
      <c r="AN26" s="503" t="s">
        <v>199</v>
      </c>
      <c r="AO26" s="501">
        <v>163</v>
      </c>
      <c r="AP26" s="501">
        <v>173</v>
      </c>
      <c r="AQ26" s="1326">
        <v>156</v>
      </c>
      <c r="AR26" s="1326">
        <v>181</v>
      </c>
      <c r="AS26" s="1326">
        <v>195</v>
      </c>
      <c r="AT26" s="1326">
        <v>246</v>
      </c>
      <c r="AU26" s="1326">
        <v>280</v>
      </c>
      <c r="AV26" s="1326">
        <v>265</v>
      </c>
      <c r="AW26" s="1326">
        <v>225</v>
      </c>
      <c r="AX26" s="1326">
        <v>250</v>
      </c>
      <c r="AY26" s="1326">
        <v>379</v>
      </c>
      <c r="AZ26" s="501">
        <v>333</v>
      </c>
    </row>
    <row r="27" spans="1:52" ht="13.5" customHeight="1" x14ac:dyDescent="0.2">
      <c r="B27" s="497"/>
      <c r="C27" s="497"/>
      <c r="E27" s="46"/>
      <c r="F27" s="46"/>
      <c r="G27" s="502"/>
      <c r="H27" s="502"/>
      <c r="I27" s="502"/>
      <c r="J27" s="502"/>
      <c r="K27" s="502"/>
      <c r="L27" s="502"/>
      <c r="M27" s="502"/>
      <c r="N27" s="503" t="s">
        <v>197</v>
      </c>
      <c r="O27" s="501">
        <v>12543</v>
      </c>
      <c r="P27" s="501">
        <v>14749</v>
      </c>
      <c r="Q27" s="501">
        <v>12441</v>
      </c>
      <c r="R27" s="501">
        <v>18973</v>
      </c>
      <c r="S27" s="501">
        <v>18587</v>
      </c>
      <c r="T27" s="501">
        <v>17581</v>
      </c>
      <c r="U27" s="501">
        <v>11064</v>
      </c>
      <c r="V27" s="501">
        <v>15554</v>
      </c>
      <c r="W27" s="501">
        <v>19425</v>
      </c>
      <c r="X27" s="501">
        <v>22857</v>
      </c>
      <c r="Y27" s="501">
        <v>14397</v>
      </c>
      <c r="Z27" s="501">
        <v>14604</v>
      </c>
      <c r="AA27" s="503" t="s">
        <v>198</v>
      </c>
      <c r="AB27" s="1369">
        <v>0.11</v>
      </c>
      <c r="AC27" s="1369">
        <v>0.19</v>
      </c>
      <c r="AD27" s="1369">
        <v>-0.08</v>
      </c>
      <c r="AE27" s="1369">
        <v>0.17</v>
      </c>
      <c r="AF27" s="1369">
        <v>0.11</v>
      </c>
      <c r="AG27" s="1369">
        <v>0.13</v>
      </c>
      <c r="AH27" s="1369">
        <v>0.18</v>
      </c>
      <c r="AI27" s="1369">
        <v>0.28000000000000003</v>
      </c>
      <c r="AJ27" s="1369">
        <v>0.18</v>
      </c>
      <c r="AK27" s="1369">
        <v>0.15</v>
      </c>
      <c r="AL27" s="1363">
        <v>0.21</v>
      </c>
      <c r="AM27" s="1363">
        <v>0.18</v>
      </c>
      <c r="AN27" s="503" t="s">
        <v>197</v>
      </c>
      <c r="AO27" s="501">
        <v>21223</v>
      </c>
      <c r="AP27" s="501">
        <v>12543</v>
      </c>
      <c r="AQ27" s="1326">
        <v>18316</v>
      </c>
      <c r="AR27" s="1326">
        <v>18228</v>
      </c>
      <c r="AS27" s="1326">
        <v>19335</v>
      </c>
      <c r="AT27" s="1326">
        <v>14749</v>
      </c>
      <c r="AU27" s="1326">
        <v>15233</v>
      </c>
      <c r="AV27" s="1326">
        <v>20237</v>
      </c>
      <c r="AW27" s="1326">
        <v>14253</v>
      </c>
      <c r="AX27" s="1326">
        <v>12441</v>
      </c>
      <c r="AY27" s="1326">
        <v>16305</v>
      </c>
      <c r="AZ27" s="501">
        <v>17387</v>
      </c>
    </row>
    <row r="28" spans="1:52" ht="13.5" customHeight="1" x14ac:dyDescent="0.2">
      <c r="A28" s="40" t="s">
        <v>671</v>
      </c>
      <c r="B28" s="38"/>
      <c r="C28" s="38"/>
      <c r="D28" s="40"/>
      <c r="E28" s="502"/>
      <c r="F28" s="502"/>
      <c r="G28" s="502"/>
      <c r="H28" s="502"/>
      <c r="I28" s="502"/>
      <c r="J28" s="502"/>
      <c r="K28" s="502"/>
      <c r="L28" s="502"/>
      <c r="M28" s="502"/>
      <c r="N28" s="503" t="s">
        <v>196</v>
      </c>
      <c r="O28" s="501">
        <v>1065</v>
      </c>
      <c r="P28" s="501">
        <v>1313</v>
      </c>
      <c r="Q28" s="501">
        <v>1463</v>
      </c>
      <c r="R28" s="501">
        <v>1449</v>
      </c>
      <c r="S28" s="501">
        <v>1526</v>
      </c>
      <c r="T28" s="501">
        <v>1614</v>
      </c>
      <c r="U28" s="501">
        <v>2383</v>
      </c>
      <c r="V28" s="501">
        <v>2559</v>
      </c>
      <c r="W28" s="501">
        <v>2703</v>
      </c>
      <c r="X28" s="501">
        <v>2450</v>
      </c>
      <c r="Y28" s="501">
        <v>2492</v>
      </c>
      <c r="Z28" s="501">
        <v>2827</v>
      </c>
      <c r="AA28" s="503" t="s">
        <v>670</v>
      </c>
      <c r="AB28" s="1369">
        <v>5.13</v>
      </c>
      <c r="AC28" s="1369">
        <v>7.24</v>
      </c>
      <c r="AD28" s="1369">
        <v>6.5</v>
      </c>
      <c r="AE28" s="1369">
        <v>6.39</v>
      </c>
      <c r="AF28" s="1369">
        <v>6.8</v>
      </c>
      <c r="AG28" s="1369">
        <v>7.3</v>
      </c>
      <c r="AH28" s="1369">
        <v>9.4</v>
      </c>
      <c r="AI28" s="1369" t="s">
        <v>653</v>
      </c>
      <c r="AJ28" s="1369" t="s">
        <v>627</v>
      </c>
      <c r="AK28" s="1369">
        <v>10.09</v>
      </c>
      <c r="AL28" s="1363">
        <v>11.44</v>
      </c>
      <c r="AM28" s="416">
        <v>11.12</v>
      </c>
      <c r="AN28" s="503" t="s">
        <v>196</v>
      </c>
      <c r="AO28" s="501">
        <v>1085</v>
      </c>
      <c r="AP28" s="501">
        <v>1065</v>
      </c>
      <c r="AQ28" s="1326">
        <v>1169</v>
      </c>
      <c r="AR28" s="1326">
        <v>1084</v>
      </c>
      <c r="AS28" s="1326">
        <v>1307</v>
      </c>
      <c r="AT28" s="1326">
        <v>1313</v>
      </c>
      <c r="AU28" s="1326">
        <v>1442</v>
      </c>
      <c r="AV28" s="1326">
        <v>1507</v>
      </c>
      <c r="AW28" s="1326">
        <v>1495</v>
      </c>
      <c r="AX28" s="1326">
        <v>1463</v>
      </c>
      <c r="AY28" s="1326">
        <v>1620</v>
      </c>
      <c r="AZ28" s="501">
        <v>1638</v>
      </c>
    </row>
    <row r="29" spans="1:52" ht="20.25" customHeight="1" thickBot="1" x14ac:dyDescent="0.25">
      <c r="A29" s="651"/>
      <c r="B29" s="1372" t="str">
        <f>+B5</f>
        <v>2019</v>
      </c>
      <c r="C29" s="1371">
        <v>2018</v>
      </c>
      <c r="D29" s="1371">
        <f>D5</f>
        <v>2017</v>
      </c>
      <c r="E29" s="42">
        <v>2016</v>
      </c>
      <c r="F29" s="42">
        <v>2015</v>
      </c>
      <c r="G29" s="42">
        <v>2014</v>
      </c>
      <c r="H29" s="42">
        <v>2013</v>
      </c>
      <c r="I29" s="42">
        <v>2012</v>
      </c>
      <c r="J29" s="42">
        <v>2011</v>
      </c>
      <c r="K29" s="42">
        <v>2010</v>
      </c>
      <c r="L29" s="42">
        <v>2009</v>
      </c>
      <c r="M29" s="42">
        <v>2008</v>
      </c>
      <c r="N29" s="504" t="s">
        <v>195</v>
      </c>
      <c r="O29" s="499" t="s">
        <v>64</v>
      </c>
      <c r="P29" s="499" t="s">
        <v>64</v>
      </c>
      <c r="Q29" s="499">
        <v>22186</v>
      </c>
      <c r="R29" s="499">
        <v>8897</v>
      </c>
      <c r="S29" s="499" t="s">
        <v>64</v>
      </c>
      <c r="T29" s="499" t="s">
        <v>64</v>
      </c>
      <c r="U29" s="499">
        <v>8895</v>
      </c>
      <c r="V29" s="499"/>
      <c r="W29" s="499"/>
      <c r="X29" s="499"/>
      <c r="Y29" s="499"/>
      <c r="Z29" s="499"/>
      <c r="AA29" s="503" t="s">
        <v>175</v>
      </c>
      <c r="AB29" s="1370">
        <v>-25.6</v>
      </c>
      <c r="AC29" s="1370">
        <v>18.7</v>
      </c>
      <c r="AD29" s="1370">
        <v>12.4</v>
      </c>
      <c r="AE29" s="1370">
        <v>4</v>
      </c>
      <c r="AF29" s="1370">
        <v>3.3</v>
      </c>
      <c r="AG29" s="1370">
        <v>-17.5</v>
      </c>
      <c r="AH29" s="1370">
        <v>20.2</v>
      </c>
      <c r="AI29" s="1368" t="s">
        <v>170</v>
      </c>
      <c r="AJ29" s="1368" t="s">
        <v>626</v>
      </c>
      <c r="AK29" s="1350">
        <v>-5</v>
      </c>
      <c r="AL29" s="1336">
        <v>8.8000000000000007</v>
      </c>
      <c r="AM29" s="416">
        <v>10.7</v>
      </c>
      <c r="AN29" s="504" t="s">
        <v>195</v>
      </c>
      <c r="AO29" s="1341" t="s">
        <v>64</v>
      </c>
      <c r="AP29" s="499" t="s">
        <v>64</v>
      </c>
      <c r="AQ29" s="1325" t="s">
        <v>64</v>
      </c>
      <c r="AR29" s="1325" t="s">
        <v>64</v>
      </c>
      <c r="AS29" s="1325" t="s">
        <v>64</v>
      </c>
      <c r="AT29" s="1325" t="s">
        <v>64</v>
      </c>
      <c r="AU29" s="1325">
        <v>1335</v>
      </c>
      <c r="AV29" s="1325">
        <v>1454</v>
      </c>
      <c r="AW29" s="1325">
        <v>21478</v>
      </c>
      <c r="AX29" s="1325">
        <v>22186</v>
      </c>
      <c r="AY29" s="1325">
        <v>6972</v>
      </c>
      <c r="AZ29" s="499">
        <v>6852</v>
      </c>
    </row>
    <row r="30" spans="1:52" ht="13.5" customHeight="1" x14ac:dyDescent="0.2">
      <c r="A30" s="498" t="s">
        <v>192</v>
      </c>
      <c r="B30" s="416">
        <v>0.38</v>
      </c>
      <c r="C30" s="416">
        <v>0.76</v>
      </c>
      <c r="D30" s="1363">
        <v>0.75</v>
      </c>
      <c r="E30" s="416">
        <v>0.93</v>
      </c>
      <c r="F30" s="1363" t="s">
        <v>191</v>
      </c>
      <c r="G30" s="1367" t="s">
        <v>190</v>
      </c>
      <c r="H30" s="1367" t="s">
        <v>189</v>
      </c>
      <c r="I30" s="1367" t="s">
        <v>189</v>
      </c>
      <c r="J30" s="1367" t="s">
        <v>188</v>
      </c>
      <c r="K30" s="1367" t="s">
        <v>187</v>
      </c>
      <c r="L30" s="1367" t="s">
        <v>186</v>
      </c>
      <c r="M30" s="1367" t="s">
        <v>185</v>
      </c>
      <c r="N30" s="35" t="s">
        <v>193</v>
      </c>
      <c r="O30" s="34">
        <f t="shared" ref="O30:T30" si="9">SUM(O9:O29)</f>
        <v>554848</v>
      </c>
      <c r="P30" s="34">
        <f t="shared" si="9"/>
        <v>551408</v>
      </c>
      <c r="Q30" s="34">
        <f t="shared" si="9"/>
        <v>581612</v>
      </c>
      <c r="R30" s="34">
        <f t="shared" si="9"/>
        <v>615659</v>
      </c>
      <c r="S30" s="34">
        <f t="shared" si="9"/>
        <v>646868</v>
      </c>
      <c r="T30" s="34">
        <f t="shared" si="9"/>
        <v>669342</v>
      </c>
      <c r="U30" s="34">
        <v>630434</v>
      </c>
      <c r="V30" s="34">
        <v>668178</v>
      </c>
      <c r="W30" s="34">
        <v>716204</v>
      </c>
      <c r="X30" s="34">
        <v>580839</v>
      </c>
      <c r="Y30" s="34">
        <v>507544</v>
      </c>
      <c r="Z30" s="34">
        <v>474074</v>
      </c>
      <c r="AA30" s="503" t="s">
        <v>668</v>
      </c>
      <c r="AB30" s="1369">
        <v>7.79</v>
      </c>
      <c r="AC30" s="1369">
        <v>7.8</v>
      </c>
      <c r="AD30" s="1369">
        <v>7.55</v>
      </c>
      <c r="AE30" s="1369">
        <v>7.69</v>
      </c>
      <c r="AF30" s="1369">
        <v>7.55</v>
      </c>
      <c r="AG30" s="1369">
        <v>8.15</v>
      </c>
      <c r="AH30" s="1369">
        <v>8.08</v>
      </c>
      <c r="AI30" s="1369">
        <v>7.9</v>
      </c>
      <c r="AJ30" s="1369">
        <v>7.63</v>
      </c>
      <c r="AK30" s="1369">
        <v>8.2100000000000009</v>
      </c>
      <c r="AL30" s="1363">
        <v>7.95</v>
      </c>
      <c r="AM30" s="1363">
        <v>7.74</v>
      </c>
      <c r="AN30" s="35" t="s">
        <v>193</v>
      </c>
      <c r="AO30" s="34">
        <v>600394</v>
      </c>
      <c r="AP30" s="34">
        <f t="shared" ref="AP30:AW30" si="10">SUM(AP9:AP29)</f>
        <v>554848</v>
      </c>
      <c r="AQ30" s="714">
        <f t="shared" si="10"/>
        <v>585855</v>
      </c>
      <c r="AR30" s="714">
        <f t="shared" si="10"/>
        <v>582875</v>
      </c>
      <c r="AS30" s="714">
        <f t="shared" si="10"/>
        <v>590173</v>
      </c>
      <c r="AT30" s="714">
        <f t="shared" si="10"/>
        <v>551408</v>
      </c>
      <c r="AU30" s="714">
        <f t="shared" si="10"/>
        <v>572767</v>
      </c>
      <c r="AV30" s="714">
        <f t="shared" si="10"/>
        <v>570053</v>
      </c>
      <c r="AW30" s="714">
        <f t="shared" si="10"/>
        <v>580189</v>
      </c>
      <c r="AX30" s="714">
        <v>581612</v>
      </c>
      <c r="AY30" s="714">
        <v>615277</v>
      </c>
      <c r="AZ30" s="34">
        <v>642756</v>
      </c>
    </row>
    <row r="31" spans="1:52" ht="24" customHeight="1" x14ac:dyDescent="0.2">
      <c r="A31" s="503" t="s">
        <v>670</v>
      </c>
      <c r="B31" s="1363">
        <v>7.24</v>
      </c>
      <c r="C31" s="1363">
        <v>7.3</v>
      </c>
      <c r="D31" s="1363">
        <v>10.09</v>
      </c>
      <c r="E31" s="1363">
        <v>10.6</v>
      </c>
      <c r="F31" s="416" t="s">
        <v>184</v>
      </c>
      <c r="G31" s="1367" t="s">
        <v>183</v>
      </c>
      <c r="H31" s="1367" t="s">
        <v>182</v>
      </c>
      <c r="I31" s="1367" t="s">
        <v>181</v>
      </c>
      <c r="J31" s="1367" t="s">
        <v>180</v>
      </c>
      <c r="K31" s="1367" t="s">
        <v>179</v>
      </c>
      <c r="L31" s="1367" t="s">
        <v>178</v>
      </c>
      <c r="M31" s="1367" t="s">
        <v>177</v>
      </c>
      <c r="N31" s="1307"/>
      <c r="O31" s="1307"/>
      <c r="P31" s="38"/>
      <c r="Q31" s="38"/>
      <c r="R31" s="38"/>
      <c r="S31" s="38"/>
      <c r="T31" s="38"/>
      <c r="U31" s="1339"/>
      <c r="V31" s="1339"/>
      <c r="W31" s="1339"/>
      <c r="X31" s="1339"/>
      <c r="Y31" s="1339"/>
      <c r="Z31" s="1339"/>
      <c r="AA31" s="503" t="s">
        <v>669</v>
      </c>
      <c r="AB31" s="1326">
        <v>4050</v>
      </c>
      <c r="AC31" s="1326">
        <v>4050</v>
      </c>
      <c r="AD31" s="1326">
        <v>4050</v>
      </c>
      <c r="AE31" s="1326">
        <v>4050</v>
      </c>
      <c r="AF31" s="1326">
        <v>4050</v>
      </c>
      <c r="AG31" s="1326">
        <v>4050</v>
      </c>
      <c r="AH31" s="1326">
        <v>4050</v>
      </c>
      <c r="AI31" s="1326">
        <v>4050</v>
      </c>
      <c r="AJ31" s="1326">
        <v>4050</v>
      </c>
      <c r="AK31" s="1326">
        <v>4050</v>
      </c>
      <c r="AL31" s="501">
        <v>4050</v>
      </c>
      <c r="AM31" s="501">
        <v>4050</v>
      </c>
      <c r="AN31" s="1307"/>
      <c r="AO31" s="1307"/>
      <c r="AP31" s="1307"/>
      <c r="AQ31" s="1365"/>
      <c r="AR31" s="1365"/>
      <c r="AS31" s="1365"/>
      <c r="AT31" s="1365"/>
      <c r="AU31" s="1365"/>
      <c r="AV31" s="1365"/>
      <c r="AW31" s="1365"/>
      <c r="AX31" s="1365"/>
      <c r="AY31" s="1364"/>
      <c r="AZ31" s="38"/>
    </row>
    <row r="32" spans="1:52" ht="13.5" customHeight="1" x14ac:dyDescent="0.2">
      <c r="A32" s="503" t="s">
        <v>175</v>
      </c>
      <c r="B32" s="1327">
        <v>10.5</v>
      </c>
      <c r="C32" s="416">
        <v>-19.5</v>
      </c>
      <c r="D32" s="416">
        <v>3.6</v>
      </c>
      <c r="E32" s="416">
        <v>16.3</v>
      </c>
      <c r="F32" s="416" t="s">
        <v>174</v>
      </c>
      <c r="G32" s="1344" t="s">
        <v>173</v>
      </c>
      <c r="H32" s="501" t="s">
        <v>172</v>
      </c>
      <c r="I32" s="1344">
        <v>21</v>
      </c>
      <c r="J32" s="501" t="s">
        <v>171</v>
      </c>
      <c r="K32" s="501" t="s">
        <v>170</v>
      </c>
      <c r="L32" s="501" t="s">
        <v>169</v>
      </c>
      <c r="M32" s="501" t="s">
        <v>168</v>
      </c>
      <c r="N32" s="41"/>
      <c r="O32" s="41"/>
      <c r="P32" s="416"/>
      <c r="Q32" s="416"/>
      <c r="R32" s="416"/>
      <c r="S32" s="416"/>
      <c r="T32" s="416"/>
      <c r="U32" s="501"/>
      <c r="V32" s="501"/>
      <c r="W32" s="501"/>
      <c r="X32" s="501"/>
      <c r="Y32" s="501"/>
      <c r="Z32" s="501"/>
      <c r="AA32" s="37" t="s">
        <v>146</v>
      </c>
      <c r="AB32" s="1326">
        <v>4038</v>
      </c>
      <c r="AC32" s="1326">
        <v>4039</v>
      </c>
      <c r="AD32" s="1326">
        <v>4036</v>
      </c>
      <c r="AE32" s="1326">
        <v>4032</v>
      </c>
      <c r="AF32" s="1326">
        <v>4033</v>
      </c>
      <c r="AG32" s="1326">
        <v>4037</v>
      </c>
      <c r="AH32" s="1326">
        <v>4037</v>
      </c>
      <c r="AI32" s="1326">
        <v>4037</v>
      </c>
      <c r="AJ32" s="1326">
        <v>4038</v>
      </c>
      <c r="AK32" s="1326">
        <v>4039</v>
      </c>
      <c r="AL32" s="501">
        <v>4039</v>
      </c>
      <c r="AM32" s="501">
        <v>4039</v>
      </c>
      <c r="AN32" s="41"/>
      <c r="AO32" s="41"/>
      <c r="AP32" s="41"/>
      <c r="AQ32" s="1360"/>
      <c r="AR32" s="1360"/>
      <c r="AS32" s="1360"/>
      <c r="AT32" s="1360"/>
      <c r="AU32" s="1360"/>
      <c r="AV32" s="1360"/>
      <c r="AW32" s="1360"/>
      <c r="AX32" s="1360"/>
      <c r="AY32" s="1336"/>
      <c r="AZ32" s="416"/>
    </row>
    <row r="33" spans="1:52" ht="13.5" customHeight="1" x14ac:dyDescent="0.2">
      <c r="A33" s="503" t="s">
        <v>1246</v>
      </c>
      <c r="B33" s="1368">
        <v>0.4</v>
      </c>
      <c r="C33" s="1336">
        <v>0.69</v>
      </c>
      <c r="D33" s="416">
        <v>0.68</v>
      </c>
      <c r="E33" s="416" t="s">
        <v>188</v>
      </c>
      <c r="F33" s="416" t="s">
        <v>167</v>
      </c>
      <c r="G33" s="1367" t="s">
        <v>166</v>
      </c>
      <c r="H33" s="501" t="s">
        <v>165</v>
      </c>
      <c r="I33" s="501" t="s">
        <v>164</v>
      </c>
      <c r="J33" s="501" t="s">
        <v>163</v>
      </c>
      <c r="K33" s="501" t="s">
        <v>162</v>
      </c>
      <c r="L33" s="501" t="s">
        <v>161</v>
      </c>
      <c r="M33" s="1367" t="s">
        <v>160</v>
      </c>
      <c r="N33" s="40" t="s">
        <v>176</v>
      </c>
      <c r="O33" s="40"/>
      <c r="P33" s="39"/>
      <c r="Q33" s="39"/>
      <c r="R33" s="39"/>
      <c r="S33" s="38"/>
      <c r="T33" s="38"/>
      <c r="U33" s="38"/>
      <c r="V33" s="501"/>
      <c r="W33" s="501"/>
      <c r="X33" s="501"/>
      <c r="Y33" s="501"/>
      <c r="Z33" s="501"/>
      <c r="AA33" s="37" t="s">
        <v>144</v>
      </c>
      <c r="AB33" s="1366">
        <v>5.9</v>
      </c>
      <c r="AC33" s="1366">
        <v>9.9</v>
      </c>
      <c r="AD33" s="1366">
        <v>-4.4000000000000004</v>
      </c>
      <c r="AE33" s="1366">
        <v>9.1</v>
      </c>
      <c r="AF33" s="1366">
        <v>5.5</v>
      </c>
      <c r="AG33" s="1366">
        <v>6.3</v>
      </c>
      <c r="AH33" s="1366">
        <v>9.1999999999999993</v>
      </c>
      <c r="AI33" s="1366">
        <v>14.3</v>
      </c>
      <c r="AJ33" s="1366">
        <v>9</v>
      </c>
      <c r="AK33" s="1366">
        <v>7.7</v>
      </c>
      <c r="AL33" s="1344">
        <v>10.5</v>
      </c>
      <c r="AM33" s="1344">
        <v>9.5</v>
      </c>
      <c r="AN33" s="46" t="s">
        <v>176</v>
      </c>
      <c r="AO33" s="46"/>
      <c r="AP33" s="40"/>
      <c r="AQ33" s="1365"/>
      <c r="AR33" s="1365"/>
      <c r="AS33" s="1365"/>
      <c r="AT33" s="1365"/>
      <c r="AU33" s="1365"/>
      <c r="AV33" s="1365"/>
      <c r="AW33" s="1365"/>
      <c r="AX33" s="1365"/>
      <c r="AY33" s="1364"/>
      <c r="AZ33" s="38"/>
    </row>
    <row r="34" spans="1:52" ht="13.5" customHeight="1" x14ac:dyDescent="0.2">
      <c r="A34" s="503" t="s">
        <v>668</v>
      </c>
      <c r="B34" s="1363">
        <v>7.8</v>
      </c>
      <c r="C34" s="416">
        <v>8.15</v>
      </c>
      <c r="D34" s="1363">
        <v>8.2100000000000009</v>
      </c>
      <c r="E34" s="1363" t="s">
        <v>575</v>
      </c>
      <c r="F34" s="1363" t="s">
        <v>158</v>
      </c>
      <c r="G34" s="1363">
        <v>7.4</v>
      </c>
      <c r="H34" s="1363" t="s">
        <v>157</v>
      </c>
      <c r="I34" s="1363" t="s">
        <v>156</v>
      </c>
      <c r="J34" s="1363" t="s">
        <v>155</v>
      </c>
      <c r="K34" s="1363" t="s">
        <v>154</v>
      </c>
      <c r="L34" s="1363" t="s">
        <v>153</v>
      </c>
      <c r="M34" s="1363" t="s">
        <v>152</v>
      </c>
      <c r="P34" s="39"/>
      <c r="Q34" s="39"/>
      <c r="R34" s="39"/>
      <c r="S34" s="38"/>
      <c r="T34" s="38"/>
      <c r="U34" s="38"/>
      <c r="V34" s="497"/>
      <c r="W34" s="497"/>
      <c r="X34" s="497"/>
      <c r="Y34" s="497"/>
      <c r="Z34" s="497"/>
      <c r="AA34" s="503" t="s">
        <v>135</v>
      </c>
      <c r="AB34" s="1350">
        <v>280.39999999999998</v>
      </c>
      <c r="AC34" s="1350">
        <v>324.7</v>
      </c>
      <c r="AD34" s="1350">
        <v>314.3</v>
      </c>
      <c r="AE34" s="1350">
        <v>306.89999999999998</v>
      </c>
      <c r="AF34" s="1350">
        <v>300.5</v>
      </c>
      <c r="AG34" s="1350">
        <v>280.10000000000002</v>
      </c>
      <c r="AH34" s="1362">
        <v>311.5</v>
      </c>
      <c r="AI34" s="1362">
        <v>307</v>
      </c>
      <c r="AJ34" s="1362" t="s">
        <v>625</v>
      </c>
      <c r="AK34" s="1362">
        <v>330.4</v>
      </c>
      <c r="AL34" s="1361">
        <v>330.9</v>
      </c>
      <c r="AM34" s="1361">
        <v>332.1</v>
      </c>
      <c r="AQ34" s="1360"/>
      <c r="AR34" s="1360"/>
      <c r="AS34" s="1360"/>
      <c r="AT34" s="1360"/>
      <c r="AU34" s="1360"/>
      <c r="AV34" s="1360"/>
      <c r="AW34" s="1360"/>
      <c r="AX34" s="1360"/>
      <c r="AY34" s="1336"/>
      <c r="AZ34" s="416"/>
    </row>
    <row r="35" spans="1:52" ht="13.5" customHeight="1" x14ac:dyDescent="0.2">
      <c r="A35" s="1359" t="s">
        <v>667</v>
      </c>
      <c r="B35" s="509">
        <v>4050</v>
      </c>
      <c r="C35" s="509">
        <v>4050</v>
      </c>
      <c r="D35" s="509">
        <v>4050</v>
      </c>
      <c r="E35" s="509">
        <v>4050</v>
      </c>
      <c r="F35" s="509">
        <v>4050</v>
      </c>
      <c r="G35" s="509">
        <v>4050</v>
      </c>
      <c r="H35" s="509">
        <v>4050</v>
      </c>
      <c r="I35" s="509">
        <v>4050</v>
      </c>
      <c r="J35" s="509">
        <v>4047</v>
      </c>
      <c r="K35" s="509">
        <v>4043</v>
      </c>
      <c r="L35" s="509">
        <v>4037</v>
      </c>
      <c r="M35" s="509">
        <v>2600</v>
      </c>
      <c r="N35" s="503" t="s">
        <v>159</v>
      </c>
      <c r="O35" s="501">
        <v>32304</v>
      </c>
      <c r="P35" s="501">
        <v>42419</v>
      </c>
      <c r="Q35" s="501">
        <v>39983</v>
      </c>
      <c r="R35" s="501">
        <v>38136</v>
      </c>
      <c r="S35" s="501">
        <v>44209</v>
      </c>
      <c r="T35" s="501">
        <v>56322</v>
      </c>
      <c r="U35" s="501">
        <v>59090</v>
      </c>
      <c r="V35" s="501">
        <v>55426</v>
      </c>
      <c r="W35" s="501">
        <v>55316</v>
      </c>
      <c r="X35" s="501">
        <v>40736</v>
      </c>
      <c r="Y35" s="501">
        <v>52190</v>
      </c>
      <c r="Z35" s="501">
        <v>51932</v>
      </c>
      <c r="AA35" s="503" t="s">
        <v>1001</v>
      </c>
      <c r="AB35" s="1336">
        <v>62</v>
      </c>
      <c r="AC35" s="1336">
        <v>55</v>
      </c>
      <c r="AD35" s="1336">
        <v>56</v>
      </c>
      <c r="AE35" s="1336">
        <v>55</v>
      </c>
      <c r="AF35" s="1336">
        <v>64</v>
      </c>
      <c r="AG35" s="1336">
        <v>61</v>
      </c>
      <c r="AH35" s="1336">
        <v>54</v>
      </c>
      <c r="AI35" s="1336">
        <v>52</v>
      </c>
      <c r="AJ35" s="1336">
        <v>61</v>
      </c>
      <c r="AK35" s="1336">
        <v>61</v>
      </c>
      <c r="AL35" s="416">
        <v>51</v>
      </c>
      <c r="AM35" s="1358">
        <v>54</v>
      </c>
      <c r="AN35" s="503" t="s">
        <v>159</v>
      </c>
      <c r="AO35" s="501">
        <v>63308</v>
      </c>
      <c r="AP35" s="501">
        <v>32304</v>
      </c>
      <c r="AQ35" s="1326">
        <v>45308</v>
      </c>
      <c r="AR35" s="1326">
        <v>43553</v>
      </c>
      <c r="AS35" s="1326">
        <v>51634</v>
      </c>
      <c r="AT35" s="1326">
        <v>42419</v>
      </c>
      <c r="AU35" s="1326">
        <v>51506</v>
      </c>
      <c r="AV35" s="1326">
        <v>50145</v>
      </c>
      <c r="AW35" s="1326">
        <v>50437</v>
      </c>
      <c r="AX35" s="1326">
        <v>39983</v>
      </c>
      <c r="AY35" s="1326">
        <v>54243</v>
      </c>
      <c r="AZ35" s="501">
        <v>69767</v>
      </c>
    </row>
    <row r="36" spans="1:52" ht="13.5" customHeight="1" x14ac:dyDescent="0.2">
      <c r="A36" s="37" t="s">
        <v>146</v>
      </c>
      <c r="B36" s="501">
        <v>4035</v>
      </c>
      <c r="C36" s="501">
        <v>4037</v>
      </c>
      <c r="D36" s="501">
        <v>4039</v>
      </c>
      <c r="E36" s="501">
        <v>4037</v>
      </c>
      <c r="F36" s="501">
        <v>4031</v>
      </c>
      <c r="G36" s="501">
        <v>4031</v>
      </c>
      <c r="H36" s="501">
        <v>4020</v>
      </c>
      <c r="I36" s="501">
        <v>4026</v>
      </c>
      <c r="J36" s="501">
        <v>4026</v>
      </c>
      <c r="K36" s="501">
        <v>4022</v>
      </c>
      <c r="L36" s="501">
        <v>3846</v>
      </c>
      <c r="M36" s="501">
        <v>3355</v>
      </c>
      <c r="N36" s="503" t="s">
        <v>151</v>
      </c>
      <c r="O36" s="501">
        <v>168725</v>
      </c>
      <c r="P36" s="501">
        <v>164958</v>
      </c>
      <c r="Q36" s="501">
        <v>172434</v>
      </c>
      <c r="R36" s="501">
        <v>174028</v>
      </c>
      <c r="S36" s="501">
        <v>189049</v>
      </c>
      <c r="T36" s="501">
        <v>197254</v>
      </c>
      <c r="U36" s="501">
        <v>200743</v>
      </c>
      <c r="V36" s="501">
        <v>200678</v>
      </c>
      <c r="W36" s="501">
        <v>190092</v>
      </c>
      <c r="X36" s="501">
        <v>176390</v>
      </c>
      <c r="Y36" s="501">
        <v>153577</v>
      </c>
      <c r="Z36" s="501">
        <v>148591</v>
      </c>
      <c r="AA36" s="503" t="s">
        <v>665</v>
      </c>
      <c r="AB36" s="1336">
        <v>26</v>
      </c>
      <c r="AC36" s="1336">
        <v>17</v>
      </c>
      <c r="AD36" s="1336">
        <v>55</v>
      </c>
      <c r="AE36" s="1336">
        <v>10</v>
      </c>
      <c r="AF36" s="1336">
        <v>7</v>
      </c>
      <c r="AG36" s="1336">
        <v>5</v>
      </c>
      <c r="AH36" s="1336">
        <v>8</v>
      </c>
      <c r="AI36" s="1336">
        <v>10</v>
      </c>
      <c r="AJ36" s="1336">
        <v>7</v>
      </c>
      <c r="AK36" s="1336">
        <v>9</v>
      </c>
      <c r="AL36" s="416">
        <v>10</v>
      </c>
      <c r="AM36" s="416">
        <v>13</v>
      </c>
      <c r="AN36" s="503" t="s">
        <v>151</v>
      </c>
      <c r="AO36" s="501">
        <v>173992</v>
      </c>
      <c r="AP36" s="501">
        <v>168725</v>
      </c>
      <c r="AQ36" s="1326">
        <v>168326</v>
      </c>
      <c r="AR36" s="1326">
        <v>176543</v>
      </c>
      <c r="AS36" s="1326">
        <v>176285</v>
      </c>
      <c r="AT36" s="1326">
        <v>164958</v>
      </c>
      <c r="AU36" s="1326">
        <v>174191</v>
      </c>
      <c r="AV36" s="1326">
        <v>176491</v>
      </c>
      <c r="AW36" s="1326">
        <v>173985</v>
      </c>
      <c r="AX36" s="1326">
        <v>172434</v>
      </c>
      <c r="AY36" s="1326">
        <v>182247</v>
      </c>
      <c r="AZ36" s="501">
        <v>189534</v>
      </c>
    </row>
    <row r="37" spans="1:52" s="506" customFormat="1" ht="19.5" customHeight="1" x14ac:dyDescent="0.2">
      <c r="A37" s="503" t="s">
        <v>144</v>
      </c>
      <c r="B37" s="1344">
        <v>5</v>
      </c>
      <c r="C37" s="1344">
        <v>9.6999999999999993</v>
      </c>
      <c r="D37" s="1344">
        <v>9.5</v>
      </c>
      <c r="E37" s="1344">
        <v>12.3</v>
      </c>
      <c r="F37" s="416" t="s">
        <v>110</v>
      </c>
      <c r="G37" s="1344" t="s">
        <v>109</v>
      </c>
      <c r="H37" s="1344">
        <v>11</v>
      </c>
      <c r="I37" s="501" t="s">
        <v>143</v>
      </c>
      <c r="J37" s="501" t="s">
        <v>142</v>
      </c>
      <c r="K37" s="501" t="s">
        <v>141</v>
      </c>
      <c r="L37" s="501" t="s">
        <v>140</v>
      </c>
      <c r="M37" s="501" t="s">
        <v>139</v>
      </c>
      <c r="N37" s="505" t="s">
        <v>150</v>
      </c>
      <c r="O37" s="509">
        <v>31859</v>
      </c>
      <c r="P37" s="509">
        <v>25653</v>
      </c>
      <c r="Q37" s="509">
        <v>26333</v>
      </c>
      <c r="R37" s="509">
        <v>23580</v>
      </c>
      <c r="S37" s="509">
        <v>21088</v>
      </c>
      <c r="T37" s="507"/>
      <c r="U37" s="507"/>
      <c r="V37" s="507"/>
      <c r="W37" s="507"/>
      <c r="X37" s="507"/>
      <c r="Y37" s="507"/>
      <c r="Z37" s="507"/>
      <c r="AA37" s="749" t="s">
        <v>1253</v>
      </c>
      <c r="AB37" s="1833">
        <v>22</v>
      </c>
      <c r="AC37" s="1833">
        <v>14</v>
      </c>
      <c r="AD37" s="1833">
        <v>45</v>
      </c>
      <c r="AE37" s="1833">
        <v>8</v>
      </c>
      <c r="AF37" s="1833">
        <v>5</v>
      </c>
      <c r="AG37" s="1833">
        <v>4</v>
      </c>
      <c r="AH37" s="1833">
        <v>6</v>
      </c>
      <c r="AI37" s="1833">
        <v>11</v>
      </c>
      <c r="AJ37" s="1833">
        <v>6</v>
      </c>
      <c r="AK37" s="1336">
        <v>9</v>
      </c>
      <c r="AL37" s="1336">
        <v>10</v>
      </c>
      <c r="AM37" s="1336">
        <v>13</v>
      </c>
      <c r="AN37" s="505" t="s">
        <v>150</v>
      </c>
      <c r="AO37" s="509">
        <v>27378</v>
      </c>
      <c r="AP37" s="509">
        <v>31859</v>
      </c>
      <c r="AQ37" s="1354">
        <v>30274</v>
      </c>
      <c r="AR37" s="1354">
        <v>29157</v>
      </c>
      <c r="AS37" s="1354">
        <v>28120</v>
      </c>
      <c r="AT37" s="1354">
        <v>25653</v>
      </c>
      <c r="AU37" s="1354">
        <v>27767</v>
      </c>
      <c r="AV37" s="1354">
        <v>26904</v>
      </c>
      <c r="AW37" s="1354">
        <v>26185</v>
      </c>
      <c r="AX37" s="1354">
        <v>26333</v>
      </c>
      <c r="AY37" s="1354">
        <v>25828</v>
      </c>
      <c r="AZ37" s="509">
        <v>25159</v>
      </c>
    </row>
    <row r="38" spans="1:52" ht="13.5" customHeight="1" x14ac:dyDescent="0.2">
      <c r="A38" s="37" t="s">
        <v>135</v>
      </c>
      <c r="B38" s="1344">
        <v>324.10000000000002</v>
      </c>
      <c r="C38" s="1344">
        <v>280.10000000000002</v>
      </c>
      <c r="D38" s="1344">
        <v>330.4</v>
      </c>
      <c r="E38" s="1344">
        <v>322.7</v>
      </c>
      <c r="F38" s="416" t="s">
        <v>134</v>
      </c>
      <c r="G38" s="1344" t="s">
        <v>133</v>
      </c>
      <c r="H38" s="1344" t="s">
        <v>132</v>
      </c>
      <c r="I38" s="1344" t="s">
        <v>131</v>
      </c>
      <c r="J38" s="501" t="s">
        <v>130</v>
      </c>
      <c r="K38" s="1344">
        <v>191</v>
      </c>
      <c r="L38" s="501" t="s">
        <v>129</v>
      </c>
      <c r="M38" s="501" t="s">
        <v>128</v>
      </c>
      <c r="N38" s="503" t="s">
        <v>145</v>
      </c>
      <c r="O38" s="501">
        <v>19246</v>
      </c>
      <c r="P38" s="501">
        <v>18230</v>
      </c>
      <c r="Q38" s="501">
        <v>19412</v>
      </c>
      <c r="R38" s="501">
        <v>41210</v>
      </c>
      <c r="S38" s="501">
        <v>38707</v>
      </c>
      <c r="T38" s="501">
        <v>51843</v>
      </c>
      <c r="U38" s="501">
        <v>47226</v>
      </c>
      <c r="V38" s="501">
        <v>45320</v>
      </c>
      <c r="W38" s="501">
        <v>40715</v>
      </c>
      <c r="X38" s="501">
        <v>38766</v>
      </c>
      <c r="Y38" s="501">
        <v>33831</v>
      </c>
      <c r="Z38" s="501">
        <v>29238</v>
      </c>
      <c r="AA38" s="749" t="s">
        <v>1254</v>
      </c>
      <c r="AB38" s="1353">
        <v>22</v>
      </c>
      <c r="AC38" s="1353">
        <v>14</v>
      </c>
      <c r="AD38" s="1353">
        <v>7</v>
      </c>
      <c r="AE38" s="1353">
        <v>8</v>
      </c>
      <c r="AF38" s="1353">
        <v>5</v>
      </c>
      <c r="AG38" s="1353">
        <v>4</v>
      </c>
      <c r="AH38" s="1353">
        <v>6</v>
      </c>
      <c r="AI38" s="1353">
        <v>11</v>
      </c>
      <c r="AJ38" s="1353">
        <v>6</v>
      </c>
      <c r="AK38" s="1336">
        <v>9</v>
      </c>
      <c r="AL38" s="1336">
        <v>10</v>
      </c>
      <c r="AM38" s="1336">
        <v>13</v>
      </c>
      <c r="AN38" s="503" t="s">
        <v>145</v>
      </c>
      <c r="AO38" s="501">
        <v>16736</v>
      </c>
      <c r="AP38" s="501">
        <v>19246</v>
      </c>
      <c r="AQ38" s="1326">
        <v>19051</v>
      </c>
      <c r="AR38" s="1326">
        <v>18997</v>
      </c>
      <c r="AS38" s="1326">
        <v>19067</v>
      </c>
      <c r="AT38" s="1326">
        <v>18230</v>
      </c>
      <c r="AU38" s="1326">
        <v>19331</v>
      </c>
      <c r="AV38" s="1326">
        <v>19241</v>
      </c>
      <c r="AW38" s="1326">
        <v>19165</v>
      </c>
      <c r="AX38" s="1326">
        <v>19412</v>
      </c>
      <c r="AY38" s="1326">
        <v>42471</v>
      </c>
      <c r="AZ38" s="501">
        <v>41773</v>
      </c>
    </row>
    <row r="39" spans="1:52" ht="13.5" customHeight="1" x14ac:dyDescent="0.2">
      <c r="A39" s="503" t="s">
        <v>666</v>
      </c>
      <c r="B39" s="501">
        <v>69</v>
      </c>
      <c r="C39" s="501">
        <v>55</v>
      </c>
      <c r="D39" s="501">
        <v>54</v>
      </c>
      <c r="E39" s="501">
        <v>50</v>
      </c>
      <c r="F39" s="416">
        <v>47</v>
      </c>
      <c r="G39" s="501">
        <v>49</v>
      </c>
      <c r="H39" s="501">
        <v>51</v>
      </c>
      <c r="I39" s="501">
        <v>51</v>
      </c>
      <c r="J39" s="501">
        <v>55</v>
      </c>
      <c r="K39" s="501">
        <v>52</v>
      </c>
      <c r="L39" s="501">
        <v>50</v>
      </c>
      <c r="M39" s="501">
        <v>53</v>
      </c>
      <c r="N39" s="503" t="s">
        <v>138</v>
      </c>
      <c r="O39" s="501">
        <v>193726</v>
      </c>
      <c r="P39" s="501">
        <v>190422</v>
      </c>
      <c r="Q39" s="501">
        <v>179114</v>
      </c>
      <c r="R39" s="501">
        <v>191750</v>
      </c>
      <c r="S39" s="501">
        <v>201937</v>
      </c>
      <c r="T39" s="501">
        <v>194274</v>
      </c>
      <c r="U39" s="501">
        <v>185602</v>
      </c>
      <c r="V39" s="501">
        <v>183908</v>
      </c>
      <c r="W39" s="501">
        <v>179950</v>
      </c>
      <c r="X39" s="501">
        <v>151578</v>
      </c>
      <c r="Y39" s="501">
        <v>130519</v>
      </c>
      <c r="Z39" s="501">
        <v>108989</v>
      </c>
      <c r="AA39" s="505" t="s">
        <v>1000</v>
      </c>
      <c r="AB39" s="1355">
        <v>16</v>
      </c>
      <c r="AC39" s="1355">
        <v>16.3</v>
      </c>
      <c r="AD39" s="1355">
        <v>15.4</v>
      </c>
      <c r="AE39" s="1357">
        <v>14.8</v>
      </c>
      <c r="AF39" s="1357">
        <v>14.6</v>
      </c>
      <c r="AG39" s="1357">
        <v>15.5</v>
      </c>
      <c r="AH39" s="1357">
        <v>20.3</v>
      </c>
      <c r="AI39" s="1357" t="s">
        <v>652</v>
      </c>
      <c r="AJ39" s="1357" t="s">
        <v>624</v>
      </c>
      <c r="AK39" s="1357">
        <v>19.5</v>
      </c>
      <c r="AL39" s="1356">
        <v>19.2</v>
      </c>
      <c r="AM39" s="1356">
        <v>19.2</v>
      </c>
      <c r="AN39" s="503" t="s">
        <v>138</v>
      </c>
      <c r="AO39" s="501">
        <v>183927</v>
      </c>
      <c r="AP39" s="501">
        <v>193726</v>
      </c>
      <c r="AQ39" s="1326">
        <v>190859</v>
      </c>
      <c r="AR39" s="1326">
        <v>189058</v>
      </c>
      <c r="AS39" s="1326">
        <v>193263</v>
      </c>
      <c r="AT39" s="1326">
        <v>190422</v>
      </c>
      <c r="AU39" s="1326">
        <v>187094</v>
      </c>
      <c r="AV39" s="1326">
        <v>177865</v>
      </c>
      <c r="AW39" s="1326">
        <v>174750</v>
      </c>
      <c r="AX39" s="1326">
        <v>179114</v>
      </c>
      <c r="AY39" s="1326">
        <v>182625</v>
      </c>
      <c r="AZ39" s="501">
        <v>185164</v>
      </c>
    </row>
    <row r="40" spans="1:52" ht="13.5" customHeight="1" x14ac:dyDescent="0.2">
      <c r="A40" s="503" t="s">
        <v>665</v>
      </c>
      <c r="B40" s="1351">
        <v>22</v>
      </c>
      <c r="C40" s="1351">
        <v>7</v>
      </c>
      <c r="D40" s="1351">
        <v>12</v>
      </c>
      <c r="E40" s="1351">
        <v>15</v>
      </c>
      <c r="F40" s="502">
        <v>14</v>
      </c>
      <c r="G40" s="1351">
        <v>15</v>
      </c>
      <c r="H40" s="1351">
        <v>21</v>
      </c>
      <c r="I40" s="1351">
        <v>26</v>
      </c>
      <c r="J40" s="1351">
        <v>23</v>
      </c>
      <c r="K40" s="1351">
        <v>31</v>
      </c>
      <c r="L40" s="1351">
        <v>56</v>
      </c>
      <c r="M40" s="1351">
        <v>19</v>
      </c>
      <c r="N40" s="503" t="s">
        <v>127</v>
      </c>
      <c r="O40" s="501">
        <v>42047</v>
      </c>
      <c r="P40" s="501">
        <v>39547</v>
      </c>
      <c r="Q40" s="501">
        <v>42713</v>
      </c>
      <c r="R40" s="501">
        <v>68636</v>
      </c>
      <c r="S40" s="501">
        <v>79505</v>
      </c>
      <c r="T40" s="501">
        <v>97340</v>
      </c>
      <c r="U40" s="501">
        <v>65924</v>
      </c>
      <c r="V40" s="501">
        <v>114203</v>
      </c>
      <c r="W40" s="501">
        <v>167390</v>
      </c>
      <c r="X40" s="501">
        <v>95887</v>
      </c>
      <c r="Y40" s="501">
        <v>73043</v>
      </c>
      <c r="Z40" s="501">
        <v>85538</v>
      </c>
      <c r="AA40" s="503" t="s">
        <v>999</v>
      </c>
      <c r="AB40" s="1355">
        <v>17.8</v>
      </c>
      <c r="AC40" s="1355">
        <v>18.3</v>
      </c>
      <c r="AD40" s="1355">
        <v>17.399999999999999</v>
      </c>
      <c r="AE40" s="1350">
        <v>17.3</v>
      </c>
      <c r="AF40" s="1350">
        <v>17.100000000000001</v>
      </c>
      <c r="AG40" s="1350">
        <v>17.3</v>
      </c>
      <c r="AH40" s="1350">
        <v>22.6</v>
      </c>
      <c r="AI40" s="1350">
        <v>22.2</v>
      </c>
      <c r="AJ40" s="1350" t="s">
        <v>623</v>
      </c>
      <c r="AK40" s="1350">
        <v>22.3</v>
      </c>
      <c r="AL40" s="1327">
        <v>21.4</v>
      </c>
      <c r="AM40" s="1327">
        <v>21.4</v>
      </c>
      <c r="AN40" s="503" t="s">
        <v>127</v>
      </c>
      <c r="AO40" s="501">
        <v>55386</v>
      </c>
      <c r="AP40" s="501">
        <v>42047</v>
      </c>
      <c r="AQ40" s="1326">
        <v>53742</v>
      </c>
      <c r="AR40" s="1326">
        <v>44430</v>
      </c>
      <c r="AS40" s="1326">
        <v>41448</v>
      </c>
      <c r="AT40" s="1326">
        <v>39547</v>
      </c>
      <c r="AU40" s="1326">
        <v>39084</v>
      </c>
      <c r="AV40" s="1326">
        <v>44519</v>
      </c>
      <c r="AW40" s="1326">
        <v>38307</v>
      </c>
      <c r="AX40" s="1326">
        <v>42713</v>
      </c>
      <c r="AY40" s="1326">
        <v>45485</v>
      </c>
      <c r="AZ40" s="501">
        <v>52767</v>
      </c>
    </row>
    <row r="41" spans="1:52" ht="19.2" customHeight="1" x14ac:dyDescent="0.2">
      <c r="A41" s="749" t="s">
        <v>1253</v>
      </c>
      <c r="B41" s="1326">
        <v>18</v>
      </c>
      <c r="C41" s="1352">
        <v>7</v>
      </c>
      <c r="D41" s="1352">
        <v>12</v>
      </c>
      <c r="E41" s="1352">
        <v>15</v>
      </c>
      <c r="F41" s="1353">
        <v>14</v>
      </c>
      <c r="G41" s="1352">
        <v>15</v>
      </c>
      <c r="H41" s="1352">
        <v>21</v>
      </c>
      <c r="I41" s="1352">
        <v>26</v>
      </c>
      <c r="J41" s="1351">
        <v>23</v>
      </c>
      <c r="K41" s="1351">
        <v>31</v>
      </c>
      <c r="L41" s="1351">
        <v>56</v>
      </c>
      <c r="M41" s="1351">
        <v>19</v>
      </c>
      <c r="N41" s="505" t="s">
        <v>126</v>
      </c>
      <c r="O41" s="501">
        <v>2018</v>
      </c>
      <c r="P41" s="501">
        <v>1273</v>
      </c>
      <c r="Q41" s="501">
        <v>1450</v>
      </c>
      <c r="R41" s="501">
        <v>2466</v>
      </c>
      <c r="S41" s="501">
        <v>2594</v>
      </c>
      <c r="T41" s="501">
        <v>3418</v>
      </c>
      <c r="U41" s="501">
        <v>1734</v>
      </c>
      <c r="V41" s="501">
        <v>1940</v>
      </c>
      <c r="W41" s="501">
        <v>1274</v>
      </c>
      <c r="X41" s="501">
        <v>898</v>
      </c>
      <c r="Y41" s="501">
        <v>874</v>
      </c>
      <c r="Z41" s="501">
        <v>532</v>
      </c>
      <c r="AA41" s="503" t="s">
        <v>998</v>
      </c>
      <c r="AB41" s="1355">
        <v>20.2</v>
      </c>
      <c r="AC41" s="1355">
        <v>20.8</v>
      </c>
      <c r="AD41" s="1355">
        <v>20</v>
      </c>
      <c r="AE41" s="1336">
        <v>19.8</v>
      </c>
      <c r="AF41" s="1336">
        <v>19.5</v>
      </c>
      <c r="AG41" s="1336">
        <v>19.899999999999999</v>
      </c>
      <c r="AH41" s="1336">
        <v>26.2</v>
      </c>
      <c r="AI41" s="1336">
        <v>25.4</v>
      </c>
      <c r="AJ41" s="1336" t="s">
        <v>622</v>
      </c>
      <c r="AK41" s="1336">
        <v>25.2</v>
      </c>
      <c r="AL41" s="416">
        <v>24.5</v>
      </c>
      <c r="AM41" s="416">
        <v>24.6</v>
      </c>
      <c r="AN41" s="505" t="s">
        <v>126</v>
      </c>
      <c r="AO41" s="501">
        <v>2792</v>
      </c>
      <c r="AP41" s="501">
        <v>2018</v>
      </c>
      <c r="AQ41" s="1354">
        <v>3248</v>
      </c>
      <c r="AR41" s="1354">
        <v>2748</v>
      </c>
      <c r="AS41" s="1354">
        <v>1828</v>
      </c>
      <c r="AT41" s="1354">
        <v>1273</v>
      </c>
      <c r="AU41" s="1354">
        <v>830</v>
      </c>
      <c r="AV41" s="1354">
        <v>1272</v>
      </c>
      <c r="AW41" s="1354">
        <v>1180</v>
      </c>
      <c r="AX41" s="1354">
        <v>1450</v>
      </c>
      <c r="AY41" s="1354">
        <v>1754</v>
      </c>
      <c r="AZ41" s="509">
        <v>1911</v>
      </c>
    </row>
    <row r="42" spans="1:52" ht="13.5" customHeight="1" x14ac:dyDescent="0.2">
      <c r="A42" s="750" t="s">
        <v>1254</v>
      </c>
      <c r="B42" s="1326">
        <v>8</v>
      </c>
      <c r="C42" s="1352">
        <v>7</v>
      </c>
      <c r="D42" s="1352">
        <v>12</v>
      </c>
      <c r="E42" s="1352">
        <v>15</v>
      </c>
      <c r="F42" s="1353">
        <v>14</v>
      </c>
      <c r="G42" s="1352">
        <v>15</v>
      </c>
      <c r="H42" s="1352">
        <v>21</v>
      </c>
      <c r="I42" s="1352">
        <v>26</v>
      </c>
      <c r="J42" s="1351">
        <v>23</v>
      </c>
      <c r="K42" s="1351">
        <v>31</v>
      </c>
      <c r="L42" s="1351">
        <v>56</v>
      </c>
      <c r="M42" s="1351">
        <v>19</v>
      </c>
      <c r="N42" s="503" t="s">
        <v>124</v>
      </c>
      <c r="O42" s="501">
        <v>742</v>
      </c>
      <c r="P42" s="501">
        <v>414</v>
      </c>
      <c r="Q42" s="501">
        <v>389</v>
      </c>
      <c r="R42" s="501">
        <v>487</v>
      </c>
      <c r="S42" s="501">
        <v>225</v>
      </c>
      <c r="T42" s="501">
        <v>368</v>
      </c>
      <c r="U42" s="501">
        <v>303</v>
      </c>
      <c r="V42" s="501">
        <v>391</v>
      </c>
      <c r="W42" s="501">
        <v>154</v>
      </c>
      <c r="X42" s="501">
        <v>502</v>
      </c>
      <c r="Y42" s="501">
        <v>565</v>
      </c>
      <c r="Z42" s="501">
        <v>458</v>
      </c>
      <c r="AA42" s="503" t="s">
        <v>664</v>
      </c>
      <c r="AB42" s="501">
        <v>27135</v>
      </c>
      <c r="AC42" s="501">
        <v>27518</v>
      </c>
      <c r="AD42" s="501">
        <v>27261</v>
      </c>
      <c r="AE42" s="501">
        <v>27590</v>
      </c>
      <c r="AF42" s="501">
        <v>27817</v>
      </c>
      <c r="AG42" s="501">
        <v>26984</v>
      </c>
      <c r="AH42" s="1326">
        <v>27318</v>
      </c>
      <c r="AI42" s="1326">
        <v>27233</v>
      </c>
      <c r="AJ42" s="1326">
        <v>27298</v>
      </c>
      <c r="AK42" s="501">
        <v>28008</v>
      </c>
      <c r="AL42" s="1326">
        <v>27470</v>
      </c>
      <c r="AM42" s="501">
        <v>27746</v>
      </c>
      <c r="AN42" s="503" t="s">
        <v>124</v>
      </c>
      <c r="AO42" s="501">
        <v>500</v>
      </c>
      <c r="AP42" s="501">
        <v>742</v>
      </c>
      <c r="AQ42" s="1326">
        <v>304</v>
      </c>
      <c r="AR42" s="1326">
        <v>223</v>
      </c>
      <c r="AS42" s="1326">
        <v>386</v>
      </c>
      <c r="AT42" s="1326">
        <v>414</v>
      </c>
      <c r="AU42" s="1326">
        <v>711</v>
      </c>
      <c r="AV42" s="1326">
        <v>599</v>
      </c>
      <c r="AW42" s="1326">
        <v>574</v>
      </c>
      <c r="AX42" s="1326">
        <v>389</v>
      </c>
      <c r="AY42" s="1326">
        <v>565</v>
      </c>
      <c r="AZ42" s="501">
        <v>295</v>
      </c>
    </row>
    <row r="43" spans="1:52" ht="11.4" x14ac:dyDescent="0.2">
      <c r="A43" s="503" t="s">
        <v>1009</v>
      </c>
      <c r="B43" s="1344">
        <v>16.3</v>
      </c>
      <c r="C43" s="1344">
        <v>15.5</v>
      </c>
      <c r="D43" s="1344">
        <v>19.5</v>
      </c>
      <c r="E43" s="1344">
        <v>18.399999999999999</v>
      </c>
      <c r="F43" s="1327" t="s">
        <v>122</v>
      </c>
      <c r="G43" s="1344" t="s">
        <v>112</v>
      </c>
      <c r="H43" s="501" t="s">
        <v>121</v>
      </c>
      <c r="I43" s="501" t="s">
        <v>120</v>
      </c>
      <c r="J43" s="501" t="s">
        <v>119</v>
      </c>
      <c r="K43" s="501" t="s">
        <v>118</v>
      </c>
      <c r="L43" s="501" t="s">
        <v>118</v>
      </c>
      <c r="M43" s="1344" t="s">
        <v>117</v>
      </c>
      <c r="N43" s="503" t="s">
        <v>116</v>
      </c>
      <c r="O43" s="501">
        <v>19868</v>
      </c>
      <c r="P43" s="501">
        <v>23315</v>
      </c>
      <c r="Q43" s="501">
        <v>28515</v>
      </c>
      <c r="R43" s="501">
        <v>24413</v>
      </c>
      <c r="S43" s="501">
        <v>25745</v>
      </c>
      <c r="T43" s="501">
        <v>26973</v>
      </c>
      <c r="U43" s="501">
        <v>24737</v>
      </c>
      <c r="V43" s="501">
        <v>24773</v>
      </c>
      <c r="W43" s="501">
        <v>43368</v>
      </c>
      <c r="X43" s="501">
        <v>38590</v>
      </c>
      <c r="Y43" s="501">
        <v>28589</v>
      </c>
      <c r="Z43" s="501">
        <v>17970</v>
      </c>
      <c r="AA43" s="503" t="s">
        <v>663</v>
      </c>
      <c r="AB43" s="1326">
        <v>152</v>
      </c>
      <c r="AC43" s="1326">
        <v>150</v>
      </c>
      <c r="AD43" s="1326">
        <v>156</v>
      </c>
      <c r="AE43" s="1326">
        <v>160</v>
      </c>
      <c r="AF43" s="1326">
        <v>163</v>
      </c>
      <c r="AG43" s="1326">
        <v>156</v>
      </c>
      <c r="AH43" s="1326">
        <v>121</v>
      </c>
      <c r="AI43" s="1326">
        <v>123</v>
      </c>
      <c r="AJ43" s="1326">
        <v>123</v>
      </c>
      <c r="AK43" s="1326">
        <v>126</v>
      </c>
      <c r="AL43" s="501">
        <v>128</v>
      </c>
      <c r="AM43" s="501">
        <v>130</v>
      </c>
      <c r="AN43" s="503" t="s">
        <v>116</v>
      </c>
      <c r="AO43" s="501">
        <v>33335</v>
      </c>
      <c r="AP43" s="501">
        <v>19868</v>
      </c>
      <c r="AQ43" s="1326">
        <v>30688</v>
      </c>
      <c r="AR43" s="1326">
        <v>33463</v>
      </c>
      <c r="AS43" s="1326">
        <v>33933</v>
      </c>
      <c r="AT43" s="1326">
        <v>23315</v>
      </c>
      <c r="AU43" s="1326">
        <v>24951</v>
      </c>
      <c r="AV43" s="1326">
        <v>27395</v>
      </c>
      <c r="AW43" s="1326">
        <v>26432</v>
      </c>
      <c r="AX43" s="1326">
        <v>28515</v>
      </c>
      <c r="AY43" s="1326">
        <v>30236</v>
      </c>
      <c r="AZ43" s="501">
        <v>27338</v>
      </c>
    </row>
    <row r="44" spans="1:52" ht="13.5" customHeight="1" x14ac:dyDescent="0.2">
      <c r="A44" s="503" t="s">
        <v>1008</v>
      </c>
      <c r="B44" s="1344">
        <v>18.3</v>
      </c>
      <c r="C44" s="1344">
        <v>17.3</v>
      </c>
      <c r="D44" s="1344">
        <v>22.3</v>
      </c>
      <c r="E44" s="1344">
        <v>20.7</v>
      </c>
      <c r="F44" s="416" t="s">
        <v>114</v>
      </c>
      <c r="G44" s="1344" t="s">
        <v>113</v>
      </c>
      <c r="H44" s="501" t="s">
        <v>112</v>
      </c>
      <c r="I44" s="501" t="s">
        <v>111</v>
      </c>
      <c r="J44" s="501" t="s">
        <v>110</v>
      </c>
      <c r="K44" s="501" t="s">
        <v>109</v>
      </c>
      <c r="L44" s="501" t="s">
        <v>109</v>
      </c>
      <c r="M44" s="501" t="s">
        <v>108</v>
      </c>
      <c r="N44" s="503" t="s">
        <v>107</v>
      </c>
      <c r="O44" s="501">
        <v>1476</v>
      </c>
      <c r="P44" s="501">
        <v>1696</v>
      </c>
      <c r="Q44" s="501">
        <v>1603</v>
      </c>
      <c r="R44" s="501">
        <v>1758</v>
      </c>
      <c r="S44" s="501">
        <v>1805</v>
      </c>
      <c r="T44" s="501">
        <v>1943</v>
      </c>
      <c r="U44" s="501">
        <v>3677</v>
      </c>
      <c r="V44" s="501">
        <v>3903</v>
      </c>
      <c r="W44" s="501">
        <v>3496</v>
      </c>
      <c r="X44" s="501">
        <v>3390</v>
      </c>
      <c r="Y44" s="501">
        <v>3178</v>
      </c>
      <c r="Z44" s="501">
        <v>3278</v>
      </c>
      <c r="AA44" s="503" t="s">
        <v>660</v>
      </c>
      <c r="AB44" s="1336"/>
      <c r="AC44" s="1336"/>
      <c r="AD44" s="1336"/>
      <c r="AE44" s="1336"/>
      <c r="AF44" s="1336"/>
      <c r="AG44" s="1336"/>
      <c r="AH44" s="1336"/>
      <c r="AI44" s="1336"/>
      <c r="AJ44" s="1336"/>
      <c r="AK44" s="1336">
        <v>202</v>
      </c>
      <c r="AL44" s="416">
        <v>206</v>
      </c>
      <c r="AM44" s="416">
        <v>209</v>
      </c>
      <c r="AN44" s="503" t="s">
        <v>107</v>
      </c>
      <c r="AO44" s="501">
        <v>1595</v>
      </c>
      <c r="AP44" s="501">
        <v>1476</v>
      </c>
      <c r="AQ44" s="1326">
        <v>1578</v>
      </c>
      <c r="AR44" s="1326">
        <v>1471</v>
      </c>
      <c r="AS44" s="1326">
        <v>1933</v>
      </c>
      <c r="AT44" s="1326">
        <v>1696</v>
      </c>
      <c r="AU44" s="1326">
        <v>1673</v>
      </c>
      <c r="AV44" s="1326">
        <v>1648</v>
      </c>
      <c r="AW44" s="1326">
        <v>1892</v>
      </c>
      <c r="AX44" s="1326">
        <v>1603</v>
      </c>
      <c r="AY44" s="1326">
        <v>1942</v>
      </c>
      <c r="AZ44" s="501">
        <v>1813</v>
      </c>
    </row>
    <row r="45" spans="1:52" ht="13.5" customHeight="1" thickBot="1" x14ac:dyDescent="0.25">
      <c r="A45" s="503" t="s">
        <v>1007</v>
      </c>
      <c r="B45" s="1344">
        <v>20.8</v>
      </c>
      <c r="C45" s="1344">
        <v>19.899999999999999</v>
      </c>
      <c r="D45" s="1344">
        <v>25.2</v>
      </c>
      <c r="E45" s="1344">
        <v>24.7</v>
      </c>
      <c r="F45" s="416" t="s">
        <v>105</v>
      </c>
      <c r="G45" s="1344" t="s">
        <v>104</v>
      </c>
      <c r="H45" s="501" t="s">
        <v>103</v>
      </c>
      <c r="I45" s="501" t="s">
        <v>102</v>
      </c>
      <c r="J45" s="501" t="s">
        <v>84</v>
      </c>
      <c r="K45" s="501" t="s">
        <v>84</v>
      </c>
      <c r="L45" s="501" t="s">
        <v>84</v>
      </c>
      <c r="M45" s="501" t="s">
        <v>101</v>
      </c>
      <c r="N45" s="503" t="s">
        <v>100</v>
      </c>
      <c r="O45" s="501">
        <v>481</v>
      </c>
      <c r="P45" s="501">
        <v>706</v>
      </c>
      <c r="Q45" s="501">
        <v>722</v>
      </c>
      <c r="R45" s="501">
        <v>830</v>
      </c>
      <c r="S45" s="501">
        <v>1028</v>
      </c>
      <c r="T45" s="501">
        <v>983</v>
      </c>
      <c r="U45" s="501">
        <v>935</v>
      </c>
      <c r="V45" s="501">
        <v>976</v>
      </c>
      <c r="W45" s="501">
        <v>1018</v>
      </c>
      <c r="X45" s="501">
        <v>885</v>
      </c>
      <c r="Y45" s="501">
        <v>870</v>
      </c>
      <c r="Z45" s="501">
        <v>1053</v>
      </c>
      <c r="AA45" s="504" t="s">
        <v>662</v>
      </c>
      <c r="AB45" s="1325">
        <v>28292</v>
      </c>
      <c r="AC45" s="1325">
        <v>29000</v>
      </c>
      <c r="AD45" s="1325">
        <v>29469</v>
      </c>
      <c r="AE45" s="1325">
        <v>29550</v>
      </c>
      <c r="AF45" s="1325">
        <v>29284</v>
      </c>
      <c r="AG45" s="1325">
        <v>28990</v>
      </c>
      <c r="AH45" s="1325">
        <v>29056</v>
      </c>
      <c r="AI45" s="1325">
        <v>29271</v>
      </c>
      <c r="AJ45" s="1325">
        <v>30082</v>
      </c>
      <c r="AK45" s="1325">
        <v>30399</v>
      </c>
      <c r="AL45" s="499">
        <v>31918</v>
      </c>
      <c r="AM45" s="499">
        <v>31847</v>
      </c>
      <c r="AN45" s="503" t="s">
        <v>100</v>
      </c>
      <c r="AO45" s="501">
        <v>450</v>
      </c>
      <c r="AP45" s="501">
        <v>481</v>
      </c>
      <c r="AQ45" s="1326">
        <v>727</v>
      </c>
      <c r="AR45" s="1326">
        <v>637</v>
      </c>
      <c r="AS45" s="1326">
        <v>562</v>
      </c>
      <c r="AT45" s="1326">
        <v>706</v>
      </c>
      <c r="AU45" s="1326">
        <v>615</v>
      </c>
      <c r="AV45" s="1326">
        <v>589</v>
      </c>
      <c r="AW45" s="1326">
        <v>614</v>
      </c>
      <c r="AX45" s="1326">
        <v>722</v>
      </c>
      <c r="AY45" s="1326">
        <v>823</v>
      </c>
      <c r="AZ45" s="501">
        <v>927</v>
      </c>
    </row>
    <row r="46" spans="1:52" ht="13.5" customHeight="1" x14ac:dyDescent="0.2">
      <c r="A46" s="503" t="s">
        <v>1135</v>
      </c>
      <c r="B46" s="501">
        <v>27518</v>
      </c>
      <c r="C46" s="501">
        <v>26984</v>
      </c>
      <c r="D46" s="501">
        <v>28008</v>
      </c>
      <c r="E46" s="501">
        <v>27555</v>
      </c>
      <c r="F46" s="501">
        <v>26516</v>
      </c>
      <c r="G46" s="501">
        <v>25588</v>
      </c>
      <c r="H46" s="501">
        <v>24444</v>
      </c>
      <c r="I46" s="501">
        <v>23953</v>
      </c>
      <c r="J46" s="501">
        <v>22641</v>
      </c>
      <c r="K46" s="501">
        <v>21049</v>
      </c>
      <c r="L46" s="501">
        <v>19577</v>
      </c>
      <c r="M46" s="501">
        <v>15760</v>
      </c>
      <c r="N46" s="503" t="s">
        <v>98</v>
      </c>
      <c r="O46" s="501">
        <v>570</v>
      </c>
      <c r="P46" s="501">
        <v>321</v>
      </c>
      <c r="Q46" s="501">
        <v>329</v>
      </c>
      <c r="R46" s="501">
        <v>306</v>
      </c>
      <c r="S46" s="501">
        <v>415</v>
      </c>
      <c r="T46" s="501">
        <v>305</v>
      </c>
      <c r="U46" s="501">
        <v>177</v>
      </c>
      <c r="V46" s="501">
        <v>389</v>
      </c>
      <c r="W46" s="501">
        <v>483</v>
      </c>
      <c r="X46" s="501">
        <v>581</v>
      </c>
      <c r="Y46" s="501">
        <v>309</v>
      </c>
      <c r="Z46" s="501">
        <v>143</v>
      </c>
      <c r="AA46" s="503" t="s">
        <v>997</v>
      </c>
      <c r="AB46" s="1350">
        <v>25.8</v>
      </c>
      <c r="AC46" s="1350">
        <v>25.7</v>
      </c>
      <c r="AD46" s="1350">
        <v>26.5</v>
      </c>
      <c r="AE46" s="1350">
        <v>27.8</v>
      </c>
      <c r="AF46" s="1350">
        <v>28.2</v>
      </c>
      <c r="AG46" s="1350">
        <v>26.6</v>
      </c>
      <c r="AH46" s="1350">
        <v>26.3</v>
      </c>
      <c r="AI46" s="1350" t="s">
        <v>651</v>
      </c>
      <c r="AJ46" s="1350" t="s">
        <v>621</v>
      </c>
      <c r="AK46" s="1350">
        <v>26.7</v>
      </c>
      <c r="AL46" s="1350">
        <v>26.7</v>
      </c>
      <c r="AM46" s="1350">
        <v>27.3</v>
      </c>
      <c r="AN46" s="503" t="s">
        <v>98</v>
      </c>
      <c r="AO46" s="501">
        <v>531</v>
      </c>
      <c r="AP46" s="501">
        <v>570</v>
      </c>
      <c r="AQ46" s="1326">
        <v>612</v>
      </c>
      <c r="AR46" s="1326">
        <v>379</v>
      </c>
      <c r="AS46" s="1326">
        <v>398</v>
      </c>
      <c r="AT46" s="1326">
        <v>321</v>
      </c>
      <c r="AU46" s="1326">
        <v>312</v>
      </c>
      <c r="AV46" s="1326">
        <v>314</v>
      </c>
      <c r="AW46" s="1326">
        <v>332</v>
      </c>
      <c r="AX46" s="1326">
        <v>329</v>
      </c>
      <c r="AY46" s="1326">
        <v>239</v>
      </c>
      <c r="AZ46" s="501">
        <v>295</v>
      </c>
    </row>
    <row r="47" spans="1:52" ht="13.5" customHeight="1" thickBot="1" x14ac:dyDescent="0.25">
      <c r="A47" s="498" t="s">
        <v>661</v>
      </c>
      <c r="B47" s="508">
        <v>150</v>
      </c>
      <c r="C47" s="508">
        <v>156</v>
      </c>
      <c r="D47" s="508">
        <v>126</v>
      </c>
      <c r="E47" s="508">
        <v>133</v>
      </c>
      <c r="F47" s="497">
        <v>143</v>
      </c>
      <c r="G47" s="501">
        <v>146</v>
      </c>
      <c r="H47" s="501">
        <v>155</v>
      </c>
      <c r="I47" s="501">
        <v>168</v>
      </c>
      <c r="J47" s="501">
        <v>185</v>
      </c>
      <c r="K47" s="501">
        <v>185</v>
      </c>
      <c r="L47" s="501">
        <v>172</v>
      </c>
      <c r="M47" s="501">
        <v>169</v>
      </c>
      <c r="N47" s="503" t="s">
        <v>96</v>
      </c>
      <c r="O47" s="501">
        <v>439</v>
      </c>
      <c r="P47" s="501">
        <v>398</v>
      </c>
      <c r="Q47" s="501">
        <v>281</v>
      </c>
      <c r="R47" s="501">
        <v>302</v>
      </c>
      <c r="S47" s="501">
        <v>329</v>
      </c>
      <c r="T47" s="501">
        <v>540</v>
      </c>
      <c r="U47" s="501">
        <v>334</v>
      </c>
      <c r="V47" s="501">
        <v>469</v>
      </c>
      <c r="W47" s="501">
        <v>325</v>
      </c>
      <c r="X47" s="501">
        <v>337</v>
      </c>
      <c r="Y47" s="501">
        <v>394</v>
      </c>
      <c r="Z47" s="501">
        <v>340</v>
      </c>
      <c r="AA47" s="504" t="s">
        <v>996</v>
      </c>
      <c r="AB47" s="1349">
        <v>7.2</v>
      </c>
      <c r="AC47" s="1349">
        <v>9.3000000000000007</v>
      </c>
      <c r="AD47" s="1349">
        <v>9.6999999999999993</v>
      </c>
      <c r="AE47" s="1349">
        <v>9.8000000000000007</v>
      </c>
      <c r="AF47" s="1349">
        <v>8.1</v>
      </c>
      <c r="AG47" s="1349">
        <v>8.5</v>
      </c>
      <c r="AH47" s="1349">
        <v>10.9</v>
      </c>
      <c r="AI47" s="1349">
        <v>11.3</v>
      </c>
      <c r="AJ47" s="1349">
        <v>9.5</v>
      </c>
      <c r="AK47" s="1349">
        <v>9.1999999999999993</v>
      </c>
      <c r="AL47" s="1349">
        <v>12.1</v>
      </c>
      <c r="AM47" s="1346">
        <v>10.6</v>
      </c>
      <c r="AN47" s="503" t="s">
        <v>96</v>
      </c>
      <c r="AO47" s="501">
        <v>493</v>
      </c>
      <c r="AP47" s="501">
        <v>439</v>
      </c>
      <c r="AQ47" s="1326">
        <v>694</v>
      </c>
      <c r="AR47" s="1326">
        <v>555</v>
      </c>
      <c r="AS47" s="1326">
        <v>489</v>
      </c>
      <c r="AT47" s="1326">
        <v>398</v>
      </c>
      <c r="AU47" s="1326">
        <v>340</v>
      </c>
      <c r="AV47" s="1326">
        <v>276</v>
      </c>
      <c r="AW47" s="1326">
        <v>283</v>
      </c>
      <c r="AX47" s="1326">
        <v>281</v>
      </c>
      <c r="AY47" s="1326">
        <v>246</v>
      </c>
      <c r="AZ47" s="501">
        <v>268</v>
      </c>
    </row>
    <row r="48" spans="1:52" ht="13.5" customHeight="1" x14ac:dyDescent="0.2">
      <c r="A48" s="503" t="s">
        <v>660</v>
      </c>
      <c r="B48" s="501"/>
      <c r="C48" s="501"/>
      <c r="D48" s="501">
        <v>202</v>
      </c>
      <c r="E48" s="501">
        <v>216</v>
      </c>
      <c r="F48" s="416">
        <v>222</v>
      </c>
      <c r="G48" s="416">
        <v>220</v>
      </c>
      <c r="H48" s="416">
        <v>209</v>
      </c>
      <c r="I48" s="416">
        <v>215</v>
      </c>
      <c r="J48" s="416">
        <v>224</v>
      </c>
      <c r="K48" s="416">
        <v>215</v>
      </c>
      <c r="L48" s="416">
        <v>192</v>
      </c>
      <c r="M48" s="416">
        <v>213</v>
      </c>
      <c r="N48" s="503" t="s">
        <v>94</v>
      </c>
      <c r="O48" s="501">
        <v>9819</v>
      </c>
      <c r="P48" s="501">
        <v>9155</v>
      </c>
      <c r="Q48" s="501">
        <v>8987</v>
      </c>
      <c r="R48" s="501">
        <v>10459</v>
      </c>
      <c r="S48" s="501">
        <v>9200</v>
      </c>
      <c r="T48" s="501">
        <v>7942</v>
      </c>
      <c r="U48" s="501">
        <v>6545</v>
      </c>
      <c r="V48" s="501">
        <v>7797</v>
      </c>
      <c r="W48" s="501">
        <v>6503</v>
      </c>
      <c r="X48" s="501">
        <v>7761</v>
      </c>
      <c r="Y48" s="501">
        <v>7185</v>
      </c>
      <c r="Z48" s="501">
        <v>8209</v>
      </c>
      <c r="AN48" s="503" t="s">
        <v>94</v>
      </c>
      <c r="AO48" s="501">
        <v>8495</v>
      </c>
      <c r="AP48" s="501">
        <v>9819</v>
      </c>
      <c r="AQ48" s="1326">
        <v>9907</v>
      </c>
      <c r="AR48" s="1326">
        <v>10607</v>
      </c>
      <c r="AS48" s="1326">
        <v>10332</v>
      </c>
      <c r="AT48" s="1326">
        <v>9155</v>
      </c>
      <c r="AU48" s="1326">
        <v>9181</v>
      </c>
      <c r="AV48" s="1326">
        <v>8573</v>
      </c>
      <c r="AW48" s="1326">
        <v>8320</v>
      </c>
      <c r="AX48" s="1326">
        <v>8987</v>
      </c>
      <c r="AY48" s="1326">
        <v>9181</v>
      </c>
      <c r="AZ48" s="501">
        <v>9333</v>
      </c>
    </row>
    <row r="49" spans="1:52" ht="12" thickBot="1" x14ac:dyDescent="0.25">
      <c r="A49" s="1348" t="s">
        <v>659</v>
      </c>
      <c r="B49" s="1347">
        <v>29000</v>
      </c>
      <c r="C49" s="1347">
        <v>28990</v>
      </c>
      <c r="D49" s="1347">
        <v>30399</v>
      </c>
      <c r="E49" s="1347">
        <v>31596</v>
      </c>
      <c r="F49" s="1347">
        <v>29815</v>
      </c>
      <c r="G49" s="1347">
        <v>29643</v>
      </c>
      <c r="H49" s="1347">
        <v>29429</v>
      </c>
      <c r="I49" s="1347">
        <v>29491</v>
      </c>
      <c r="J49" s="1347">
        <v>33068</v>
      </c>
      <c r="K49" s="1347">
        <v>33809</v>
      </c>
      <c r="L49" s="1347">
        <v>33347</v>
      </c>
      <c r="M49" s="1347">
        <v>34008</v>
      </c>
      <c r="N49" s="36" t="s">
        <v>93</v>
      </c>
      <c r="O49" s="499" t="s">
        <v>64</v>
      </c>
      <c r="P49" s="499" t="s">
        <v>64</v>
      </c>
      <c r="Q49" s="499">
        <v>26031</v>
      </c>
      <c r="R49" s="499">
        <v>4888</v>
      </c>
      <c r="S49" s="499" t="s">
        <v>64</v>
      </c>
      <c r="T49" s="499" t="s">
        <v>64</v>
      </c>
      <c r="U49" s="499">
        <v>4198</v>
      </c>
      <c r="V49" s="499" t="s">
        <v>64</v>
      </c>
      <c r="W49" s="499" t="s">
        <v>64</v>
      </c>
      <c r="X49" s="499" t="s">
        <v>64</v>
      </c>
      <c r="Y49" s="499" t="s">
        <v>64</v>
      </c>
      <c r="Z49" s="499" t="s">
        <v>64</v>
      </c>
      <c r="AN49" s="36" t="s">
        <v>93</v>
      </c>
      <c r="AO49" s="1346" t="s">
        <v>64</v>
      </c>
      <c r="AP49" s="499" t="s">
        <v>64</v>
      </c>
      <c r="AQ49" s="1325" t="s">
        <v>64</v>
      </c>
      <c r="AR49" s="1325" t="s">
        <v>64</v>
      </c>
      <c r="AS49" s="1325" t="s">
        <v>64</v>
      </c>
      <c r="AT49" s="1325" t="s">
        <v>64</v>
      </c>
      <c r="AU49" s="1325">
        <v>2566</v>
      </c>
      <c r="AV49" s="1325">
        <v>2331</v>
      </c>
      <c r="AW49" s="1325">
        <v>26761</v>
      </c>
      <c r="AX49" s="1325">
        <v>26031</v>
      </c>
      <c r="AY49" s="1325">
        <v>5094</v>
      </c>
      <c r="AZ49" s="499">
        <v>5017</v>
      </c>
    </row>
    <row r="50" spans="1:52" ht="13.5" customHeight="1" x14ac:dyDescent="0.2">
      <c r="A50" s="1345" t="s">
        <v>1006</v>
      </c>
      <c r="B50" s="1344">
        <v>25.7</v>
      </c>
      <c r="C50" s="1344">
        <v>26.6</v>
      </c>
      <c r="D50" s="1344">
        <v>26.7</v>
      </c>
      <c r="E50" s="1344">
        <v>26.3</v>
      </c>
      <c r="F50" s="1327">
        <v>25</v>
      </c>
      <c r="G50" s="1327" t="s">
        <v>91</v>
      </c>
      <c r="H50" s="1327" t="s">
        <v>90</v>
      </c>
      <c r="I50" s="1327" t="s">
        <v>89</v>
      </c>
      <c r="J50" s="1327" t="s">
        <v>88</v>
      </c>
      <c r="K50" s="1327" t="s">
        <v>87</v>
      </c>
      <c r="L50" s="1327" t="s">
        <v>86</v>
      </c>
      <c r="M50" s="1327" t="s">
        <v>85</v>
      </c>
      <c r="P50" s="496"/>
      <c r="Q50" s="496"/>
      <c r="R50" s="496"/>
      <c r="AZ50" s="496"/>
    </row>
    <row r="51" spans="1:52" ht="13.5" customHeight="1" thickBot="1" x14ac:dyDescent="0.25">
      <c r="A51" s="504" t="s">
        <v>658</v>
      </c>
      <c r="B51" s="1343">
        <v>9.3000000000000007</v>
      </c>
      <c r="C51" s="1343">
        <v>10</v>
      </c>
      <c r="D51" s="1343">
        <v>11.1</v>
      </c>
      <c r="E51" s="1343">
        <v>13.2</v>
      </c>
      <c r="F51" s="1341">
        <v>14.8</v>
      </c>
      <c r="G51" s="1342" t="s">
        <v>81</v>
      </c>
      <c r="H51" s="1341"/>
      <c r="I51" s="1341"/>
      <c r="J51" s="1341"/>
      <c r="K51" s="1341"/>
      <c r="L51" s="1341"/>
      <c r="M51" s="1341"/>
      <c r="P51" s="496"/>
      <c r="Q51" s="496"/>
      <c r="R51" s="496"/>
      <c r="AZ51" s="496"/>
    </row>
    <row r="52" spans="1:52" ht="82.5" customHeight="1" x14ac:dyDescent="0.2">
      <c r="A52" s="2059" t="s">
        <v>1230</v>
      </c>
      <c r="B52" s="2059"/>
      <c r="C52" s="2059"/>
      <c r="D52" s="2060"/>
      <c r="E52" s="2060"/>
      <c r="F52" s="2060"/>
      <c r="G52" s="2060"/>
      <c r="H52" s="2060"/>
      <c r="I52" s="2060"/>
      <c r="J52" s="2060"/>
      <c r="K52" s="2060"/>
      <c r="L52" s="2060"/>
      <c r="M52" s="2060"/>
      <c r="N52" s="35" t="s">
        <v>83</v>
      </c>
      <c r="O52" s="34">
        <f t="shared" ref="O52:T52" si="11">SUM(O35:O49)</f>
        <v>523320</v>
      </c>
      <c r="P52" s="34">
        <f t="shared" si="11"/>
        <v>518507</v>
      </c>
      <c r="Q52" s="34">
        <f t="shared" si="11"/>
        <v>548296</v>
      </c>
      <c r="R52" s="34">
        <f t="shared" si="11"/>
        <v>583249</v>
      </c>
      <c r="S52" s="34">
        <f t="shared" si="11"/>
        <v>615836</v>
      </c>
      <c r="T52" s="34">
        <f t="shared" si="11"/>
        <v>639505</v>
      </c>
      <c r="U52" s="34">
        <v>601225</v>
      </c>
      <c r="V52" s="34">
        <v>640173</v>
      </c>
      <c r="W52" s="34">
        <v>690084</v>
      </c>
      <c r="X52" s="34">
        <v>556301</v>
      </c>
      <c r="Y52" s="34">
        <v>485124</v>
      </c>
      <c r="Z52" s="34">
        <v>456271</v>
      </c>
      <c r="AA52" s="2061" t="s">
        <v>1229</v>
      </c>
      <c r="AB52" s="2061"/>
      <c r="AC52" s="2061"/>
      <c r="AD52" s="2061"/>
      <c r="AE52" s="2061"/>
      <c r="AF52" s="2061"/>
      <c r="AG52" s="2061"/>
      <c r="AH52" s="2061"/>
      <c r="AI52" s="2061"/>
      <c r="AJ52" s="2061"/>
      <c r="AK52" s="2061"/>
      <c r="AL52" s="2061"/>
      <c r="AM52" s="2061"/>
      <c r="AN52" s="35" t="s">
        <v>83</v>
      </c>
      <c r="AO52" s="34">
        <v>568918</v>
      </c>
      <c r="AP52" s="34">
        <f t="shared" ref="AP52:AW52" si="12">SUM(AP35:AP49)</f>
        <v>523320</v>
      </c>
      <c r="AQ52" s="714">
        <f t="shared" si="12"/>
        <v>555318</v>
      </c>
      <c r="AR52" s="714">
        <f t="shared" si="12"/>
        <v>551821</v>
      </c>
      <c r="AS52" s="714">
        <f t="shared" si="12"/>
        <v>559678</v>
      </c>
      <c r="AT52" s="714">
        <f t="shared" si="12"/>
        <v>518507</v>
      </c>
      <c r="AU52" s="714">
        <f t="shared" si="12"/>
        <v>540152</v>
      </c>
      <c r="AV52" s="714">
        <f t="shared" si="12"/>
        <v>538162</v>
      </c>
      <c r="AW52" s="714">
        <f t="shared" si="12"/>
        <v>549217</v>
      </c>
      <c r="AX52" s="714">
        <v>548296</v>
      </c>
      <c r="AY52" s="714">
        <v>582979</v>
      </c>
      <c r="AZ52" s="34">
        <v>611361</v>
      </c>
    </row>
    <row r="53" spans="1:52" ht="12.75" customHeight="1" x14ac:dyDescent="0.2">
      <c r="A53" s="1328" t="s">
        <v>1249</v>
      </c>
      <c r="B53" s="1328"/>
      <c r="C53" s="1328"/>
      <c r="D53" s="1328"/>
      <c r="E53" s="1328"/>
      <c r="F53" s="1335"/>
      <c r="G53" s="1335"/>
      <c r="H53" s="1335"/>
      <c r="I53" s="1335"/>
      <c r="J53" s="1335"/>
      <c r="K53" s="1335"/>
      <c r="L53" s="1335"/>
      <c r="M53" s="1340"/>
      <c r="P53" s="497"/>
      <c r="Q53" s="497"/>
      <c r="R53" s="497"/>
      <c r="S53" s="497"/>
      <c r="T53" s="497"/>
      <c r="U53" s="497"/>
      <c r="V53" s="497"/>
      <c r="W53" s="497"/>
      <c r="X53" s="497"/>
      <c r="Y53" s="497"/>
      <c r="Z53" s="497"/>
      <c r="AA53" s="2061"/>
      <c r="AB53" s="2061"/>
      <c r="AC53" s="2061"/>
      <c r="AD53" s="2061"/>
      <c r="AE53" s="2061"/>
      <c r="AF53" s="2061"/>
      <c r="AG53" s="2061"/>
      <c r="AH53" s="2061"/>
      <c r="AI53" s="2061"/>
      <c r="AJ53" s="2061"/>
      <c r="AK53" s="2061"/>
      <c r="AL53" s="2061"/>
      <c r="AM53" s="2061"/>
      <c r="AQ53" s="1302"/>
      <c r="AR53" s="1302"/>
      <c r="AS53" s="1302"/>
      <c r="AT53" s="1302"/>
      <c r="AU53" s="1302"/>
      <c r="AV53" s="1302"/>
      <c r="AW53" s="1302"/>
      <c r="AX53" s="1302"/>
      <c r="AZ53" s="416"/>
    </row>
    <row r="54" spans="1:52" ht="12.75" customHeight="1" x14ac:dyDescent="0.2">
      <c r="A54" s="1328" t="s">
        <v>1248</v>
      </c>
      <c r="B54" s="1328"/>
      <c r="C54" s="1328"/>
      <c r="D54" s="1328"/>
      <c r="E54" s="1328"/>
      <c r="F54" s="1335"/>
      <c r="G54" s="1335"/>
      <c r="H54" s="1335"/>
      <c r="I54" s="1335"/>
      <c r="J54" s="1335"/>
      <c r="K54" s="1335"/>
      <c r="L54" s="1335"/>
      <c r="M54" s="1335"/>
      <c r="N54" s="40" t="s">
        <v>80</v>
      </c>
      <c r="O54" s="40"/>
      <c r="P54" s="38"/>
      <c r="Q54" s="38"/>
      <c r="R54" s="38"/>
      <c r="S54" s="1339"/>
      <c r="T54" s="1339"/>
      <c r="U54" s="38"/>
      <c r="V54" s="501"/>
      <c r="W54" s="501"/>
      <c r="X54" s="501"/>
      <c r="Y54" s="501"/>
      <c r="Z54" s="501"/>
      <c r="AA54" s="1328" t="s">
        <v>657</v>
      </c>
      <c r="AB54" s="1328"/>
      <c r="AC54" s="1328"/>
      <c r="AD54" s="1328"/>
      <c r="AE54" s="1328"/>
      <c r="AF54" s="1328"/>
      <c r="AG54" s="1332"/>
      <c r="AH54" s="1332"/>
      <c r="AI54" s="1332"/>
      <c r="AJ54" s="1328"/>
      <c r="AK54" s="1328"/>
      <c r="AL54" s="1328"/>
      <c r="AM54" s="1335"/>
      <c r="AN54" s="46" t="s">
        <v>80</v>
      </c>
      <c r="AO54" s="46"/>
      <c r="AP54" s="40"/>
      <c r="AQ54" s="1338"/>
      <c r="AR54" s="1338"/>
      <c r="AS54" s="1338"/>
      <c r="AT54" s="1338"/>
      <c r="AU54" s="1338"/>
      <c r="AV54" s="1338"/>
      <c r="AW54" s="1338"/>
      <c r="AX54" s="1338"/>
      <c r="AY54" s="46"/>
      <c r="AZ54" s="38"/>
    </row>
    <row r="55" spans="1:52" ht="12.75" customHeight="1" x14ac:dyDescent="0.2">
      <c r="A55" s="1337" t="s">
        <v>1250</v>
      </c>
      <c r="B55" s="1337"/>
      <c r="C55" s="1328"/>
      <c r="D55" s="1328"/>
      <c r="E55" s="1328"/>
      <c r="F55" s="1335"/>
      <c r="G55" s="1335"/>
      <c r="H55" s="1335"/>
      <c r="I55" s="1335"/>
      <c r="J55" s="1335"/>
      <c r="K55" s="1335"/>
      <c r="L55" s="1335"/>
      <c r="M55" s="1335"/>
      <c r="N55" s="502" t="s">
        <v>592</v>
      </c>
      <c r="O55" s="497">
        <v>748</v>
      </c>
      <c r="P55" s="497">
        <v>750</v>
      </c>
      <c r="Q55" s="497">
        <v>750</v>
      </c>
      <c r="R55" s="497" t="s">
        <v>64</v>
      </c>
      <c r="S55" s="497" t="s">
        <v>64</v>
      </c>
      <c r="T55" s="497" t="s">
        <v>64</v>
      </c>
      <c r="U55" s="497" t="s">
        <v>64</v>
      </c>
      <c r="V55" s="497" t="s">
        <v>64</v>
      </c>
      <c r="W55" s="497" t="s">
        <v>64</v>
      </c>
      <c r="X55" s="497" t="s">
        <v>64</v>
      </c>
      <c r="Y55" s="497" t="s">
        <v>64</v>
      </c>
      <c r="Z55" s="497" t="s">
        <v>64</v>
      </c>
      <c r="AA55" s="1328" t="s">
        <v>727</v>
      </c>
      <c r="AB55" s="1328"/>
      <c r="AC55" s="1328"/>
      <c r="AD55" s="1328"/>
      <c r="AE55" s="1328"/>
      <c r="AF55" s="1328"/>
      <c r="AG55" s="1332"/>
      <c r="AH55" s="1332"/>
      <c r="AI55" s="1332"/>
      <c r="AJ55" s="1328"/>
      <c r="AK55" s="1328"/>
      <c r="AL55" s="1328"/>
      <c r="AM55" s="1335"/>
      <c r="AN55" s="502" t="s">
        <v>592</v>
      </c>
      <c r="AO55" s="497">
        <v>750</v>
      </c>
      <c r="AP55" s="497">
        <v>748</v>
      </c>
      <c r="AQ55" s="1301">
        <v>750</v>
      </c>
      <c r="AR55" s="1301">
        <v>750</v>
      </c>
      <c r="AS55" s="1301">
        <v>750</v>
      </c>
      <c r="AT55" s="1301">
        <v>750</v>
      </c>
      <c r="AU55" s="1301">
        <v>750</v>
      </c>
      <c r="AV55" s="1301">
        <v>750</v>
      </c>
      <c r="AW55" s="1301">
        <v>750</v>
      </c>
      <c r="AX55" s="751">
        <v>750</v>
      </c>
      <c r="AZ55" s="416"/>
    </row>
    <row r="56" spans="1:52" ht="12.75" customHeight="1" x14ac:dyDescent="0.2">
      <c r="A56" s="1328" t="s">
        <v>725</v>
      </c>
      <c r="B56" s="1328"/>
      <c r="C56" s="1337"/>
      <c r="D56" s="1337"/>
      <c r="E56" s="1337"/>
      <c r="F56" s="1337"/>
      <c r="G56" s="1337"/>
      <c r="H56" s="1337"/>
      <c r="I56" s="1337"/>
      <c r="J56" s="1337"/>
      <c r="K56" s="1337"/>
      <c r="L56" s="1337"/>
      <c r="M56" s="1337"/>
      <c r="N56" s="502" t="s">
        <v>77</v>
      </c>
      <c r="O56" s="501">
        <v>40</v>
      </c>
      <c r="P56" s="501">
        <v>6</v>
      </c>
      <c r="Q56" s="501">
        <v>168</v>
      </c>
      <c r="R56" s="501">
        <v>1</v>
      </c>
      <c r="S56" s="501">
        <v>1</v>
      </c>
      <c r="T56" s="501">
        <v>2</v>
      </c>
      <c r="U56" s="501">
        <v>2</v>
      </c>
      <c r="V56" s="501">
        <v>5</v>
      </c>
      <c r="W56" s="501">
        <v>86</v>
      </c>
      <c r="X56" s="501">
        <v>84</v>
      </c>
      <c r="Y56" s="501">
        <v>80</v>
      </c>
      <c r="Z56" s="501">
        <v>78</v>
      </c>
      <c r="AA56" s="1337" t="s">
        <v>726</v>
      </c>
      <c r="AB56" s="1337"/>
      <c r="AC56" s="1337"/>
      <c r="AD56" s="1337"/>
      <c r="AE56" s="1337"/>
      <c r="AF56" s="1337"/>
      <c r="AG56" s="1332"/>
      <c r="AH56" s="1332"/>
      <c r="AI56" s="1332"/>
      <c r="AJ56" s="1328"/>
      <c r="AK56" s="1328"/>
      <c r="AL56" s="1328"/>
      <c r="AM56" s="1335"/>
      <c r="AN56" s="502" t="s">
        <v>77</v>
      </c>
      <c r="AO56" s="501">
        <v>34</v>
      </c>
      <c r="AP56" s="501">
        <v>40</v>
      </c>
      <c r="AQ56" s="1326">
        <v>43</v>
      </c>
      <c r="AR56" s="1326">
        <v>44</v>
      </c>
      <c r="AS56" s="1326">
        <v>52</v>
      </c>
      <c r="AT56" s="1326">
        <v>6</v>
      </c>
      <c r="AU56" s="1326"/>
      <c r="AV56" s="1326" t="s">
        <v>64</v>
      </c>
      <c r="AW56" s="1326">
        <v>172</v>
      </c>
      <c r="AX56" s="1336">
        <v>168</v>
      </c>
      <c r="AY56" s="416">
        <v>162</v>
      </c>
      <c r="AZ56" s="416">
        <v>158</v>
      </c>
    </row>
    <row r="57" spans="1:52" ht="12.75" customHeight="1" x14ac:dyDescent="0.2">
      <c r="A57" s="1328" t="s">
        <v>724</v>
      </c>
      <c r="B57" s="1328"/>
      <c r="C57" s="1328"/>
      <c r="D57" s="1328"/>
      <c r="E57" s="1328"/>
      <c r="F57" s="1328"/>
      <c r="G57" s="1328"/>
      <c r="H57" s="1328"/>
      <c r="I57" s="1328"/>
      <c r="J57" s="1328"/>
      <c r="K57" s="1328"/>
      <c r="L57" s="1333"/>
      <c r="M57" s="1335"/>
      <c r="N57" s="502" t="s">
        <v>75</v>
      </c>
      <c r="O57" s="501">
        <v>4050</v>
      </c>
      <c r="P57" s="501">
        <v>4050</v>
      </c>
      <c r="Q57" s="501">
        <v>4050</v>
      </c>
      <c r="R57" s="501">
        <v>4050</v>
      </c>
      <c r="S57" s="501">
        <v>4050</v>
      </c>
      <c r="T57" s="501">
        <v>4050</v>
      </c>
      <c r="U57" s="501">
        <v>4050</v>
      </c>
      <c r="V57" s="501">
        <v>4050</v>
      </c>
      <c r="W57" s="501">
        <v>4047</v>
      </c>
      <c r="X57" s="501">
        <v>4043</v>
      </c>
      <c r="Y57" s="501">
        <v>4037</v>
      </c>
      <c r="Z57" s="501">
        <v>2600</v>
      </c>
      <c r="AA57" s="1328" t="s">
        <v>995</v>
      </c>
      <c r="AB57" s="1328"/>
      <c r="AC57" s="1328"/>
      <c r="AD57" s="1328"/>
      <c r="AE57" s="1328"/>
      <c r="AF57" s="1328"/>
      <c r="AG57" s="1332"/>
      <c r="AH57" s="1332"/>
      <c r="AI57" s="1332"/>
      <c r="AJ57" s="1328"/>
      <c r="AK57" s="1328"/>
      <c r="AL57" s="1328"/>
      <c r="AM57" s="1328"/>
      <c r="AN57" s="502" t="s">
        <v>75</v>
      </c>
      <c r="AO57" s="501">
        <v>4050</v>
      </c>
      <c r="AP57" s="501">
        <v>4050</v>
      </c>
      <c r="AQ57" s="1326">
        <v>4050</v>
      </c>
      <c r="AR57" s="1326">
        <v>4050</v>
      </c>
      <c r="AS57" s="1326">
        <v>4050</v>
      </c>
      <c r="AT57" s="1326">
        <v>4050</v>
      </c>
      <c r="AU57" s="1326">
        <v>4050</v>
      </c>
      <c r="AV57" s="1326">
        <v>4050</v>
      </c>
      <c r="AW57" s="1326">
        <v>4050</v>
      </c>
      <c r="AX57" s="1326">
        <v>4050</v>
      </c>
      <c r="AY57" s="501">
        <v>4050</v>
      </c>
      <c r="AZ57" s="501">
        <v>4050</v>
      </c>
    </row>
    <row r="58" spans="1:52" ht="10.8" x14ac:dyDescent="0.2">
      <c r="A58" s="1328" t="s">
        <v>1005</v>
      </c>
      <c r="B58" s="1328"/>
      <c r="C58" s="1328"/>
      <c r="D58" s="1328"/>
      <c r="E58" s="1331"/>
      <c r="F58" s="1330"/>
      <c r="G58" s="1329"/>
      <c r="H58" s="1329"/>
      <c r="I58" s="1334"/>
      <c r="J58" s="1334"/>
      <c r="K58" s="1334"/>
      <c r="L58" s="1334"/>
      <c r="M58" s="1333"/>
      <c r="N58" s="502" t="s">
        <v>74</v>
      </c>
      <c r="O58" s="501" t="s">
        <v>64</v>
      </c>
      <c r="P58" s="501" t="s">
        <v>64</v>
      </c>
      <c r="Q58" s="501">
        <v>1080</v>
      </c>
      <c r="R58" s="501">
        <v>1080</v>
      </c>
      <c r="S58" s="501">
        <v>1080</v>
      </c>
      <c r="T58" s="501">
        <v>1080</v>
      </c>
      <c r="U58" s="501">
        <v>1080</v>
      </c>
      <c r="V58" s="501">
        <v>1080</v>
      </c>
      <c r="W58" s="501">
        <v>1080</v>
      </c>
      <c r="X58" s="501">
        <v>1065</v>
      </c>
      <c r="Y58" s="501">
        <v>1065</v>
      </c>
      <c r="Z58" s="501" t="s">
        <v>64</v>
      </c>
      <c r="AA58" s="1328" t="s">
        <v>724</v>
      </c>
      <c r="AB58" s="1328"/>
      <c r="AC58" s="1328"/>
      <c r="AD58" s="1328"/>
      <c r="AE58" s="1328"/>
      <c r="AF58" s="1328"/>
      <c r="AG58" s="1332"/>
      <c r="AH58" s="1332"/>
      <c r="AI58" s="1332"/>
      <c r="AJ58" s="1328"/>
      <c r="AK58" s="1328"/>
      <c r="AL58" s="1328"/>
      <c r="AM58" s="1328"/>
      <c r="AN58" s="502" t="s">
        <v>74</v>
      </c>
      <c r="AO58" s="501" t="s">
        <v>64</v>
      </c>
      <c r="AP58" s="501" t="s">
        <v>64</v>
      </c>
      <c r="AQ58" s="1326" t="s">
        <v>64</v>
      </c>
      <c r="AR58" s="1326" t="s">
        <v>64</v>
      </c>
      <c r="AS58" s="1326" t="s">
        <v>64</v>
      </c>
      <c r="AT58" s="1326" t="s">
        <v>64</v>
      </c>
      <c r="AU58" s="1326">
        <v>1080</v>
      </c>
      <c r="AV58" s="1326">
        <v>1080</v>
      </c>
      <c r="AW58" s="1326">
        <v>1080</v>
      </c>
      <c r="AX58" s="1326">
        <v>1080</v>
      </c>
      <c r="AY58" s="501">
        <v>1080</v>
      </c>
      <c r="AZ58" s="501">
        <v>1080</v>
      </c>
    </row>
    <row r="59" spans="1:52" ht="10.8" x14ac:dyDescent="0.2">
      <c r="A59" s="713" t="s">
        <v>1247</v>
      </c>
      <c r="B59" s="1328"/>
      <c r="K59" s="1334"/>
      <c r="L59" s="1334"/>
      <c r="M59" s="1333"/>
      <c r="N59" s="502" t="s">
        <v>1228</v>
      </c>
      <c r="O59" s="501">
        <v>1080</v>
      </c>
      <c r="P59" s="501">
        <v>1080</v>
      </c>
      <c r="Q59" s="501" t="s">
        <v>64</v>
      </c>
      <c r="R59" s="501" t="s">
        <v>64</v>
      </c>
      <c r="S59" s="501" t="s">
        <v>64</v>
      </c>
      <c r="T59" s="501" t="s">
        <v>64</v>
      </c>
      <c r="U59" s="501" t="s">
        <v>64</v>
      </c>
      <c r="V59" s="501" t="s">
        <v>64</v>
      </c>
      <c r="W59" s="501" t="s">
        <v>64</v>
      </c>
      <c r="X59" s="501" t="s">
        <v>64</v>
      </c>
      <c r="Y59" s="501" t="s">
        <v>64</v>
      </c>
      <c r="Z59" s="501" t="s">
        <v>64</v>
      </c>
      <c r="AA59" s="1328" t="s">
        <v>656</v>
      </c>
      <c r="AB59" s="1328"/>
      <c r="AC59" s="1328"/>
      <c r="AD59" s="1328"/>
      <c r="AE59" s="1328"/>
      <c r="AF59" s="1328"/>
      <c r="AG59" s="1332"/>
      <c r="AH59" s="1332"/>
      <c r="AI59" s="1332"/>
      <c r="AJ59" s="1328"/>
      <c r="AK59" s="1328"/>
      <c r="AL59" s="1331"/>
      <c r="AM59" s="1330"/>
      <c r="AN59" s="502" t="s">
        <v>785</v>
      </c>
      <c r="AO59" s="1998">
        <v>1072</v>
      </c>
      <c r="AP59" s="501">
        <v>1080</v>
      </c>
      <c r="AQ59" s="1326">
        <v>1080</v>
      </c>
      <c r="AR59" s="1326">
        <v>1080</v>
      </c>
      <c r="AS59" s="1326">
        <v>1080</v>
      </c>
      <c r="AT59" s="1326">
        <v>1080</v>
      </c>
      <c r="AU59" s="1326"/>
      <c r="AV59" s="1326"/>
      <c r="AW59" s="1326"/>
      <c r="AX59" s="1326"/>
      <c r="AY59" s="501"/>
      <c r="AZ59" s="501"/>
    </row>
    <row r="60" spans="1:52" ht="13.5" customHeight="1" x14ac:dyDescent="0.2">
      <c r="A60" s="1328" t="s">
        <v>656</v>
      </c>
      <c r="M60" s="1327"/>
      <c r="N60" s="502" t="s">
        <v>72</v>
      </c>
      <c r="O60" s="501">
        <v>-2062</v>
      </c>
      <c r="P60" s="501">
        <v>-1876</v>
      </c>
      <c r="Q60" s="501">
        <v>-1543</v>
      </c>
      <c r="R60" s="501">
        <v>-1023</v>
      </c>
      <c r="S60" s="501">
        <v>-1188</v>
      </c>
      <c r="T60" s="501">
        <v>-1201</v>
      </c>
      <c r="U60" s="501">
        <v>-159</v>
      </c>
      <c r="V60" s="501">
        <v>340</v>
      </c>
      <c r="W60" s="501">
        <v>-47</v>
      </c>
      <c r="X60" s="501">
        <v>-146</v>
      </c>
      <c r="Y60" s="501">
        <v>-518</v>
      </c>
      <c r="Z60" s="501">
        <v>-888</v>
      </c>
      <c r="AA60" s="1310"/>
      <c r="AB60" s="1310"/>
      <c r="AC60" s="1310"/>
      <c r="AD60" s="1310"/>
      <c r="AE60" s="1310"/>
      <c r="AF60" s="1310"/>
      <c r="AG60" s="1310"/>
      <c r="AH60" s="1310"/>
      <c r="AI60" s="1310"/>
      <c r="AJ60" s="1310"/>
      <c r="AK60" s="1310"/>
      <c r="AL60" s="1310"/>
      <c r="AM60" s="1305"/>
      <c r="AN60" s="502" t="s">
        <v>72</v>
      </c>
      <c r="AO60" s="501">
        <v>-2538</v>
      </c>
      <c r="AP60" s="501">
        <v>-2062</v>
      </c>
      <c r="AQ60" s="1326">
        <v>-2290</v>
      </c>
      <c r="AR60" s="1326">
        <v>-2075</v>
      </c>
      <c r="AS60" s="1326">
        <v>-1934</v>
      </c>
      <c r="AT60" s="1326">
        <v>-1876</v>
      </c>
      <c r="AU60" s="1326">
        <v>-1665</v>
      </c>
      <c r="AV60" s="1326">
        <v>-1643</v>
      </c>
      <c r="AW60" s="1326">
        <v>-1641</v>
      </c>
      <c r="AX60" s="1326">
        <v>-1543</v>
      </c>
      <c r="AY60" s="501">
        <v>-1216</v>
      </c>
      <c r="AZ60" s="501">
        <v>-1269</v>
      </c>
    </row>
    <row r="61" spans="1:52" ht="13.5" customHeight="1" thickBot="1" x14ac:dyDescent="0.25">
      <c r="N61" s="500" t="s">
        <v>70</v>
      </c>
      <c r="O61" s="499">
        <v>27672</v>
      </c>
      <c r="P61" s="499">
        <v>28891</v>
      </c>
      <c r="Q61" s="499">
        <v>28811</v>
      </c>
      <c r="R61" s="499">
        <v>28302</v>
      </c>
      <c r="S61" s="499">
        <v>27089</v>
      </c>
      <c r="T61" s="499">
        <v>25906</v>
      </c>
      <c r="U61" s="499">
        <v>24236</v>
      </c>
      <c r="V61" s="499">
        <v>22530</v>
      </c>
      <c r="W61" s="499">
        <v>20954</v>
      </c>
      <c r="X61" s="499">
        <v>19492</v>
      </c>
      <c r="Y61" s="499">
        <v>17756</v>
      </c>
      <c r="Z61" s="499">
        <v>16013</v>
      </c>
      <c r="AA61" s="1303"/>
      <c r="AB61" s="1303"/>
      <c r="AC61" s="1303"/>
      <c r="AD61" s="1303"/>
      <c r="AE61" s="1303"/>
      <c r="AF61" s="1303"/>
      <c r="AG61" s="1324"/>
      <c r="AH61" s="1324"/>
      <c r="AI61" s="1324"/>
      <c r="AJ61" s="1303"/>
      <c r="AK61" s="1303"/>
      <c r="AL61" s="1303"/>
      <c r="AM61" s="1305"/>
      <c r="AN61" s="500" t="s">
        <v>70</v>
      </c>
      <c r="AO61" s="1999">
        <v>28108</v>
      </c>
      <c r="AP61" s="499">
        <v>27672</v>
      </c>
      <c r="AQ61" s="1325">
        <v>26904</v>
      </c>
      <c r="AR61" s="1325">
        <v>27205</v>
      </c>
      <c r="AS61" s="1325">
        <v>26497</v>
      </c>
      <c r="AT61" s="1325">
        <v>28891</v>
      </c>
      <c r="AU61" s="1325">
        <v>28400</v>
      </c>
      <c r="AV61" s="1325">
        <v>27654</v>
      </c>
      <c r="AW61" s="1325">
        <v>26561</v>
      </c>
      <c r="AX61" s="1325">
        <v>28811</v>
      </c>
      <c r="AY61" s="499">
        <v>28222</v>
      </c>
      <c r="AZ61" s="499">
        <v>27376</v>
      </c>
    </row>
    <row r="62" spans="1:52" ht="13.5" customHeight="1" thickBot="1" x14ac:dyDescent="0.25">
      <c r="N62" s="311" t="s">
        <v>68</v>
      </c>
      <c r="O62" s="34">
        <f>SUM(O55:O61)</f>
        <v>31528</v>
      </c>
      <c r="P62" s="34">
        <f>SUM(P55:P61)</f>
        <v>32901</v>
      </c>
      <c r="Q62" s="34">
        <f>SUM(Q55:Q61)</f>
        <v>33316</v>
      </c>
      <c r="R62" s="34">
        <f>SUM(R56:R61)</f>
        <v>32410</v>
      </c>
      <c r="S62" s="34">
        <f>SUM(S56:S61)</f>
        <v>31032</v>
      </c>
      <c r="T62" s="34">
        <v>29837</v>
      </c>
      <c r="U62" s="34">
        <v>29209</v>
      </c>
      <c r="V62" s="34">
        <v>28005</v>
      </c>
      <c r="W62" s="34">
        <v>26120</v>
      </c>
      <c r="X62" s="34">
        <v>24538</v>
      </c>
      <c r="Y62" s="34">
        <v>22420</v>
      </c>
      <c r="Z62" s="34">
        <v>17803</v>
      </c>
      <c r="AA62" s="1303"/>
      <c r="AB62" s="1303"/>
      <c r="AC62" s="1303"/>
      <c r="AD62" s="1303"/>
      <c r="AE62" s="1303"/>
      <c r="AF62" s="1303"/>
      <c r="AG62" s="1324"/>
      <c r="AH62" s="1324"/>
      <c r="AI62" s="1324"/>
      <c r="AJ62" s="1303"/>
      <c r="AK62" s="1303"/>
      <c r="AL62" s="1303"/>
      <c r="AM62" s="1305"/>
      <c r="AN62" s="715" t="s">
        <v>68</v>
      </c>
      <c r="AO62" s="694">
        <v>31476</v>
      </c>
      <c r="AP62" s="694">
        <f t="shared" ref="AP62:AW62" si="13">SUM(AP55:AP61)</f>
        <v>31528</v>
      </c>
      <c r="AQ62" s="716">
        <f t="shared" si="13"/>
        <v>30537</v>
      </c>
      <c r="AR62" s="716">
        <f t="shared" si="13"/>
        <v>31054</v>
      </c>
      <c r="AS62" s="716">
        <f t="shared" si="13"/>
        <v>30495</v>
      </c>
      <c r="AT62" s="716">
        <f t="shared" si="13"/>
        <v>32901</v>
      </c>
      <c r="AU62" s="716">
        <f t="shared" si="13"/>
        <v>32615</v>
      </c>
      <c r="AV62" s="716">
        <f t="shared" si="13"/>
        <v>31891</v>
      </c>
      <c r="AW62" s="716">
        <f t="shared" si="13"/>
        <v>30972</v>
      </c>
      <c r="AX62" s="716">
        <v>33316</v>
      </c>
      <c r="AY62" s="694">
        <v>32298</v>
      </c>
      <c r="AZ62" s="694">
        <v>31395</v>
      </c>
    </row>
    <row r="63" spans="1:52" ht="13.5" customHeight="1" x14ac:dyDescent="0.2">
      <c r="A63" s="1323"/>
      <c r="B63" s="1323"/>
      <c r="C63" s="1323"/>
      <c r="D63" s="1323"/>
      <c r="E63" s="1323"/>
      <c r="F63" s="1323"/>
      <c r="G63" s="1318"/>
      <c r="H63" s="1318"/>
      <c r="N63" s="311" t="s">
        <v>66</v>
      </c>
      <c r="O63" s="34">
        <f t="shared" ref="O63:T63" si="14">O52+O62</f>
        <v>554848</v>
      </c>
      <c r="P63" s="34">
        <f t="shared" si="14"/>
        <v>551408</v>
      </c>
      <c r="Q63" s="34">
        <f t="shared" si="14"/>
        <v>581612</v>
      </c>
      <c r="R63" s="34">
        <f t="shared" si="14"/>
        <v>615659</v>
      </c>
      <c r="S63" s="34">
        <f t="shared" si="14"/>
        <v>646868</v>
      </c>
      <c r="T63" s="34">
        <f t="shared" si="14"/>
        <v>669342</v>
      </c>
      <c r="U63" s="34">
        <v>630434</v>
      </c>
      <c r="V63" s="34">
        <v>668178</v>
      </c>
      <c r="W63" s="34">
        <v>716204</v>
      </c>
      <c r="X63" s="34">
        <v>580839</v>
      </c>
      <c r="Y63" s="34">
        <v>507544</v>
      </c>
      <c r="Z63" s="34">
        <v>474074</v>
      </c>
      <c r="AA63" s="1316"/>
      <c r="AB63" s="1316"/>
      <c r="AC63" s="1316"/>
      <c r="AD63" s="1316"/>
      <c r="AE63" s="1316"/>
      <c r="AF63" s="1316"/>
      <c r="AG63" s="1317"/>
      <c r="AH63" s="1317"/>
      <c r="AI63" s="1317"/>
      <c r="AJ63" s="1316"/>
      <c r="AK63" s="1316"/>
      <c r="AL63" s="1316"/>
      <c r="AM63" s="1322"/>
      <c r="AN63" s="311" t="s">
        <v>66</v>
      </c>
      <c r="AO63" s="34">
        <v>600394</v>
      </c>
      <c r="AP63" s="34">
        <f t="shared" ref="AP63:AW63" si="15">AP52+AP62</f>
        <v>554848</v>
      </c>
      <c r="AQ63" s="714">
        <f t="shared" si="15"/>
        <v>585855</v>
      </c>
      <c r="AR63" s="714">
        <f t="shared" si="15"/>
        <v>582875</v>
      </c>
      <c r="AS63" s="714">
        <f t="shared" si="15"/>
        <v>590173</v>
      </c>
      <c r="AT63" s="714">
        <f t="shared" si="15"/>
        <v>551408</v>
      </c>
      <c r="AU63" s="714">
        <f t="shared" si="15"/>
        <v>572767</v>
      </c>
      <c r="AV63" s="714">
        <f t="shared" si="15"/>
        <v>570053</v>
      </c>
      <c r="AW63" s="714">
        <f t="shared" si="15"/>
        <v>580189</v>
      </c>
      <c r="AX63" s="714">
        <v>581612</v>
      </c>
      <c r="AY63" s="34">
        <v>580594</v>
      </c>
      <c r="AZ63" s="34">
        <v>642756</v>
      </c>
    </row>
    <row r="64" spans="1:52" ht="13.5" customHeight="1" x14ac:dyDescent="0.2">
      <c r="A64" s="1321"/>
      <c r="B64" s="1321"/>
      <c r="C64" s="1321"/>
      <c r="D64" s="1321"/>
      <c r="E64" s="1321"/>
      <c r="F64" s="1321"/>
      <c r="G64" s="1321"/>
      <c r="H64" s="1321"/>
      <c r="I64" s="1320"/>
      <c r="J64" s="1320"/>
      <c r="K64" s="1320"/>
      <c r="L64" s="1320"/>
      <c r="M64" s="1320"/>
      <c r="AA64" s="1316"/>
      <c r="AB64" s="1316"/>
      <c r="AC64" s="1316"/>
      <c r="AD64" s="1316"/>
      <c r="AE64" s="1316"/>
      <c r="AF64" s="1316"/>
      <c r="AG64" s="1317"/>
      <c r="AH64" s="1317"/>
      <c r="AI64" s="1317"/>
      <c r="AJ64" s="1316"/>
      <c r="AK64" s="1316"/>
      <c r="AL64" s="1316"/>
      <c r="AM64" s="416"/>
      <c r="AU64" s="1314"/>
      <c r="AV64" s="1314"/>
    </row>
    <row r="65" spans="1:52" ht="13.5" customHeight="1" x14ac:dyDescent="0.2">
      <c r="A65" s="1319"/>
      <c r="B65" s="1319"/>
      <c r="C65" s="1319"/>
      <c r="D65" s="1319"/>
      <c r="E65" s="1319"/>
      <c r="F65" s="1319"/>
      <c r="G65" s="1318"/>
      <c r="H65" s="1318"/>
      <c r="AA65" s="1316"/>
      <c r="AB65" s="1316"/>
      <c r="AC65" s="1316"/>
      <c r="AD65" s="1316"/>
      <c r="AE65" s="1316"/>
      <c r="AF65" s="1316"/>
      <c r="AG65" s="1317"/>
      <c r="AH65" s="1317"/>
      <c r="AI65" s="1317"/>
      <c r="AJ65" s="1316"/>
      <c r="AK65" s="1316"/>
      <c r="AL65" s="1316"/>
      <c r="AM65" s="1315"/>
    </row>
    <row r="66" spans="1:52" ht="13.5" customHeight="1" x14ac:dyDescent="0.2">
      <c r="A66" s="1311"/>
      <c r="B66" s="1311"/>
      <c r="C66" s="1311"/>
      <c r="D66" s="1311"/>
      <c r="E66" s="1311"/>
      <c r="F66" s="1311"/>
      <c r="G66" s="1302"/>
      <c r="H66" s="1302"/>
      <c r="T66" s="1314"/>
      <c r="AA66" s="1312"/>
      <c r="AB66" s="1312"/>
      <c r="AC66" s="1312"/>
      <c r="AD66" s="1312"/>
      <c r="AE66" s="1312"/>
      <c r="AF66" s="1312"/>
      <c r="AG66" s="1313"/>
      <c r="AH66" s="1313"/>
      <c r="AI66" s="1313"/>
      <c r="AJ66" s="1312"/>
      <c r="AK66" s="1312"/>
      <c r="AL66" s="1312"/>
    </row>
    <row r="67" spans="1:52" ht="13.5" customHeight="1" x14ac:dyDescent="0.2">
      <c r="A67" s="1311"/>
      <c r="B67" s="1311"/>
      <c r="C67" s="1311"/>
      <c r="D67" s="1311"/>
      <c r="E67" s="1311"/>
      <c r="F67" s="1311"/>
      <c r="G67" s="1302"/>
      <c r="H67" s="1302"/>
      <c r="AN67" s="1307"/>
      <c r="AO67" s="1307"/>
      <c r="AQ67" s="1307"/>
      <c r="AR67" s="1307"/>
      <c r="AS67" s="1307"/>
      <c r="AT67" s="1307"/>
      <c r="AU67" s="1307"/>
      <c r="AV67" s="1307"/>
      <c r="AW67" s="1307"/>
      <c r="AX67" s="1307"/>
      <c r="AY67" s="1307"/>
      <c r="AZ67" s="1306"/>
    </row>
    <row r="68" spans="1:52" ht="13.5" customHeight="1" x14ac:dyDescent="0.2">
      <c r="A68" s="1310"/>
      <c r="B68" s="1310"/>
      <c r="C68" s="1310"/>
      <c r="D68" s="1310"/>
      <c r="E68" s="1310"/>
      <c r="F68" s="1310"/>
      <c r="G68" s="1302"/>
      <c r="H68" s="1302"/>
      <c r="AA68" s="1308"/>
      <c r="AB68" s="1308"/>
      <c r="AC68" s="1308"/>
      <c r="AD68" s="1308"/>
      <c r="AE68" s="1308"/>
      <c r="AF68" s="1308"/>
      <c r="AG68" s="1309"/>
      <c r="AH68" s="1309"/>
      <c r="AI68" s="1309"/>
      <c r="AJ68" s="1308"/>
      <c r="AK68" s="1308"/>
      <c r="AL68" s="1308"/>
      <c r="AN68" s="1307"/>
      <c r="AO68" s="1307"/>
      <c r="AQ68" s="1307"/>
      <c r="AR68" s="1307"/>
      <c r="AS68" s="1307"/>
      <c r="AT68" s="1307"/>
      <c r="AU68" s="1307"/>
      <c r="AV68" s="1307"/>
      <c r="AW68" s="1307"/>
      <c r="AX68" s="1307"/>
      <c r="AY68" s="1307"/>
      <c r="AZ68" s="1306"/>
    </row>
    <row r="69" spans="1:52" ht="13.5" customHeight="1" x14ac:dyDescent="0.2">
      <c r="A69" s="1303"/>
      <c r="B69" s="1303"/>
      <c r="C69" s="1303"/>
      <c r="D69" s="1303"/>
      <c r="E69" s="1303"/>
      <c r="F69" s="1303"/>
      <c r="G69" s="1302"/>
      <c r="H69" s="1302"/>
      <c r="AM69" s="1305"/>
    </row>
    <row r="70" spans="1:52" ht="13.5" customHeight="1" x14ac:dyDescent="0.2">
      <c r="A70" s="1304"/>
      <c r="B70" s="1304"/>
      <c r="C70" s="1304"/>
      <c r="D70" s="1304"/>
      <c r="E70" s="1304"/>
      <c r="F70" s="1304"/>
      <c r="G70" s="1302"/>
      <c r="H70" s="1302"/>
    </row>
    <row r="71" spans="1:52" ht="20.100000000000001" customHeight="1" x14ac:dyDescent="0.2">
      <c r="A71" s="1303"/>
      <c r="B71" s="1303"/>
      <c r="C71" s="1303"/>
      <c r="D71" s="1303"/>
      <c r="E71" s="1303"/>
      <c r="F71" s="1303"/>
      <c r="G71" s="1302"/>
      <c r="H71" s="1302"/>
    </row>
    <row r="72" spans="1:52" ht="20.100000000000001" customHeight="1" x14ac:dyDescent="0.2">
      <c r="A72" s="1303"/>
      <c r="B72" s="1303"/>
      <c r="C72" s="1303"/>
      <c r="D72" s="1303"/>
      <c r="E72" s="1303"/>
      <c r="F72" s="1303"/>
      <c r="G72" s="1302"/>
      <c r="H72" s="1302"/>
    </row>
    <row r="73" spans="1:52" ht="20.100000000000001" customHeight="1" x14ac:dyDescent="0.2"/>
    <row r="74" spans="1:52" ht="20.100000000000001" customHeight="1" x14ac:dyDescent="0.2"/>
    <row r="75" spans="1:52" ht="20.100000000000001" customHeight="1" x14ac:dyDescent="0.2"/>
    <row r="76" spans="1:52" ht="20.100000000000001" customHeight="1" x14ac:dyDescent="0.2"/>
    <row r="77" spans="1:52" ht="20.100000000000001" customHeight="1" x14ac:dyDescent="0.2"/>
    <row r="78" spans="1:52" ht="20.100000000000001" customHeight="1" x14ac:dyDescent="0.2"/>
    <row r="79" spans="1:52" ht="20.100000000000001" customHeight="1" x14ac:dyDescent="0.2"/>
    <row r="80" spans="1:52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</sheetData>
  <sheetProtection sort="0"/>
  <mergeCells count="5">
    <mergeCell ref="N1:Z1"/>
    <mergeCell ref="A20:A21"/>
    <mergeCell ref="A22:A23"/>
    <mergeCell ref="A52:M52"/>
    <mergeCell ref="AA52:AM53"/>
  </mergeCells>
  <printOptions horizontalCentered="1"/>
  <pageMargins left="0.7" right="0.7" top="0.75" bottom="0.75" header="0.3" footer="0.3"/>
  <pageSetup paperSize="9" scale="70" orientation="portrait" r:id="rId1"/>
  <headerFooter>
    <oddHeader>&amp;R&amp;"Arial,Normal"&amp;8Key financial figures</oddHeader>
    <oddFooter>&amp;C&amp;1#&amp;"Calibri"&amp;10&amp;K000000Confidential</oddFooter>
  </headerFooter>
  <colBreaks count="3" manualBreakCount="3">
    <brk id="13" max="68" man="1"/>
    <brk id="26" max="1048575" man="1"/>
    <brk id="39" max="68" man="1"/>
  </colBreaks>
  <ignoredErrors>
    <ignoredError sqref="B5 AI28:AL29 AJ34:AJ47 AI39:AI47" numberStoredAsText="1"/>
    <ignoredError sqref="C11:M29 C30:E32 AC16:AM17 C35:E51 C33:D34" formulaRange="1"/>
    <ignoredError sqref="F30:M51 E33:E34" numberStoredAsText="1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7C258-DF55-4945-B29D-9DFFE8907F28}">
  <sheetPr codeName="Sheet50"/>
  <dimension ref="A1:I66"/>
  <sheetViews>
    <sheetView showGridLines="0" showZeros="0" view="pageLayout" topLeftCell="A60" zoomScaleNormal="100" zoomScaleSheetLayoutView="100" workbookViewId="0"/>
  </sheetViews>
  <sheetFormatPr defaultColWidth="9.109375" defaultRowHeight="14.4" x14ac:dyDescent="0.3"/>
  <cols>
    <col min="1" max="1" width="47" style="122" customWidth="1"/>
    <col min="2" max="9" width="11.6640625" style="145" customWidth="1"/>
    <col min="10" max="16384" width="9.109375" style="145"/>
  </cols>
  <sheetData>
    <row r="1" spans="1:9" x14ac:dyDescent="0.3">
      <c r="A1" s="88" t="s">
        <v>737</v>
      </c>
      <c r="B1" s="87"/>
      <c r="C1" s="86"/>
      <c r="D1" s="85"/>
      <c r="E1" s="85"/>
      <c r="F1" s="87"/>
      <c r="G1" s="86"/>
    </row>
    <row r="2" spans="1:9" x14ac:dyDescent="0.3">
      <c r="A2" s="88"/>
      <c r="B2" s="87"/>
      <c r="C2" s="86"/>
      <c r="D2" s="85"/>
      <c r="E2" s="85"/>
      <c r="F2" s="87"/>
      <c r="G2" s="86"/>
    </row>
    <row r="3" spans="1:9" x14ac:dyDescent="0.3">
      <c r="A3" s="147" t="s">
        <v>0</v>
      </c>
      <c r="B3" s="2174" t="s">
        <v>1284</v>
      </c>
      <c r="C3" s="2174"/>
      <c r="D3" s="2174" t="s">
        <v>1148</v>
      </c>
      <c r="E3" s="2174"/>
      <c r="F3" s="2174" t="s">
        <v>1283</v>
      </c>
      <c r="G3" s="2174"/>
    </row>
    <row r="4" spans="1:9" ht="15" customHeight="1" x14ac:dyDescent="0.3">
      <c r="A4" s="446"/>
      <c r="B4" s="2175" t="s">
        <v>430</v>
      </c>
      <c r="C4" s="2175" t="s">
        <v>429</v>
      </c>
      <c r="D4" s="2177" t="s">
        <v>430</v>
      </c>
      <c r="E4" s="2177" t="s">
        <v>429</v>
      </c>
      <c r="F4" s="2175" t="s">
        <v>430</v>
      </c>
      <c r="G4" s="2175" t="s">
        <v>429</v>
      </c>
    </row>
    <row r="5" spans="1:9" ht="15" thickBot="1" x14ac:dyDescent="0.35">
      <c r="A5" s="126" t="s">
        <v>137</v>
      </c>
      <c r="B5" s="2176"/>
      <c r="C5" s="2176"/>
      <c r="D5" s="2178"/>
      <c r="E5" s="2178"/>
      <c r="F5" s="2176"/>
      <c r="G5" s="2176"/>
    </row>
    <row r="6" spans="1:9" x14ac:dyDescent="0.3">
      <c r="A6" s="172" t="s">
        <v>428</v>
      </c>
      <c r="B6" s="943">
        <v>9186</v>
      </c>
      <c r="C6" s="943">
        <v>114822</v>
      </c>
      <c r="D6" s="943">
        <v>9428</v>
      </c>
      <c r="E6" s="943">
        <v>117849</v>
      </c>
      <c r="F6" s="943">
        <v>9922</v>
      </c>
      <c r="G6" s="943">
        <v>124029</v>
      </c>
      <c r="H6" s="146"/>
      <c r="I6" s="146"/>
    </row>
    <row r="7" spans="1:9" x14ac:dyDescent="0.3">
      <c r="A7" s="165" t="s">
        <v>427</v>
      </c>
      <c r="B7" s="896">
        <v>609</v>
      </c>
      <c r="C7" s="896">
        <v>7612</v>
      </c>
      <c r="D7" s="896">
        <v>502</v>
      </c>
      <c r="E7" s="896">
        <v>6275</v>
      </c>
      <c r="F7" s="896">
        <v>608</v>
      </c>
      <c r="G7" s="896">
        <v>7602</v>
      </c>
      <c r="H7" s="146"/>
      <c r="I7" s="146"/>
    </row>
    <row r="8" spans="1:9" x14ac:dyDescent="0.3">
      <c r="A8" s="165"/>
      <c r="B8" s="896" t="s">
        <v>62</v>
      </c>
      <c r="C8" s="896" t="s">
        <v>62</v>
      </c>
      <c r="D8" s="896" t="s">
        <v>62</v>
      </c>
      <c r="E8" s="896" t="s">
        <v>62</v>
      </c>
      <c r="F8" s="896" t="s">
        <v>62</v>
      </c>
      <c r="G8" s="896" t="s">
        <v>62</v>
      </c>
    </row>
    <row r="9" spans="1:9" x14ac:dyDescent="0.3">
      <c r="A9" s="165" t="s">
        <v>426</v>
      </c>
      <c r="B9" s="896">
        <v>6504</v>
      </c>
      <c r="C9" s="896">
        <v>81302</v>
      </c>
      <c r="D9" s="896">
        <v>6551</v>
      </c>
      <c r="E9" s="896">
        <v>81884</v>
      </c>
      <c r="F9" s="896">
        <v>7342</v>
      </c>
      <c r="G9" s="896">
        <v>91775</v>
      </c>
    </row>
    <row r="10" spans="1:9" x14ac:dyDescent="0.3">
      <c r="A10" s="165" t="s">
        <v>397</v>
      </c>
      <c r="B10" s="896">
        <v>0</v>
      </c>
      <c r="C10" s="896">
        <v>0</v>
      </c>
      <c r="D10" s="896">
        <v>0</v>
      </c>
      <c r="E10" s="896">
        <v>0</v>
      </c>
      <c r="F10" s="896">
        <v>0</v>
      </c>
      <c r="G10" s="896">
        <v>0</v>
      </c>
      <c r="I10" s="314"/>
    </row>
    <row r="11" spans="1:9" x14ac:dyDescent="0.3">
      <c r="A11" s="165" t="s">
        <v>403</v>
      </c>
      <c r="B11" s="896">
        <v>4961</v>
      </c>
      <c r="C11" s="896">
        <v>62013</v>
      </c>
      <c r="D11" s="896">
        <v>5013</v>
      </c>
      <c r="E11" s="896">
        <v>62665</v>
      </c>
      <c r="F11" s="896">
        <v>5530</v>
      </c>
      <c r="G11" s="896">
        <v>69124</v>
      </c>
    </row>
    <row r="12" spans="1:9" x14ac:dyDescent="0.3">
      <c r="A12" s="1007" t="s">
        <v>425</v>
      </c>
      <c r="B12" s="896">
        <v>4439</v>
      </c>
      <c r="C12" s="896">
        <v>55489</v>
      </c>
      <c r="D12" s="896">
        <v>4597</v>
      </c>
      <c r="E12" s="896">
        <v>57460</v>
      </c>
      <c r="F12" s="896">
        <v>5016</v>
      </c>
      <c r="G12" s="896">
        <v>62699</v>
      </c>
    </row>
    <row r="13" spans="1:9" x14ac:dyDescent="0.3">
      <c r="A13" s="1007" t="s">
        <v>424</v>
      </c>
      <c r="B13" s="896">
        <v>522</v>
      </c>
      <c r="C13" s="896">
        <v>6524</v>
      </c>
      <c r="D13" s="896">
        <v>416</v>
      </c>
      <c r="E13" s="896">
        <v>5205</v>
      </c>
      <c r="F13" s="896">
        <v>514</v>
      </c>
      <c r="G13" s="896">
        <v>6424</v>
      </c>
    </row>
    <row r="14" spans="1:9" x14ac:dyDescent="0.3">
      <c r="A14" s="165" t="s">
        <v>400</v>
      </c>
      <c r="B14" s="896">
        <v>510</v>
      </c>
      <c r="C14" s="896">
        <v>6377</v>
      </c>
      <c r="D14" s="896">
        <v>495</v>
      </c>
      <c r="E14" s="896">
        <v>6190</v>
      </c>
      <c r="F14" s="896">
        <v>473</v>
      </c>
      <c r="G14" s="896">
        <v>5907</v>
      </c>
    </row>
    <row r="15" spans="1:9" x14ac:dyDescent="0.3">
      <c r="A15" s="165" t="s">
        <v>396</v>
      </c>
      <c r="B15" s="896">
        <v>837</v>
      </c>
      <c r="C15" s="896">
        <v>10467</v>
      </c>
      <c r="D15" s="896">
        <v>865</v>
      </c>
      <c r="E15" s="896">
        <v>10811</v>
      </c>
      <c r="F15" s="896">
        <v>1075</v>
      </c>
      <c r="G15" s="896">
        <v>13435</v>
      </c>
    </row>
    <row r="16" spans="1:9" x14ac:dyDescent="0.3">
      <c r="A16" s="165" t="s">
        <v>395</v>
      </c>
      <c r="B16" s="896">
        <v>196</v>
      </c>
      <c r="C16" s="896">
        <v>2445</v>
      </c>
      <c r="D16" s="896">
        <v>178</v>
      </c>
      <c r="E16" s="896">
        <v>2218</v>
      </c>
      <c r="F16" s="896">
        <v>265</v>
      </c>
      <c r="G16" s="896">
        <v>3309</v>
      </c>
    </row>
    <row r="17" spans="1:7" x14ac:dyDescent="0.3">
      <c r="A17" s="165"/>
      <c r="B17" s="896"/>
      <c r="C17" s="896" t="s">
        <v>62</v>
      </c>
      <c r="D17" s="896"/>
      <c r="E17" s="1006" t="s">
        <v>62</v>
      </c>
      <c r="F17" s="1006"/>
      <c r="G17" s="1006" t="s">
        <v>62</v>
      </c>
    </row>
    <row r="18" spans="1:7" x14ac:dyDescent="0.3">
      <c r="A18" s="165" t="s">
        <v>398</v>
      </c>
      <c r="B18" s="896">
        <v>2682</v>
      </c>
      <c r="C18" s="896">
        <v>33520</v>
      </c>
      <c r="D18" s="896">
        <v>2877</v>
      </c>
      <c r="E18" s="896">
        <v>35965</v>
      </c>
      <c r="F18" s="896">
        <v>2580</v>
      </c>
      <c r="G18" s="896">
        <v>32255</v>
      </c>
    </row>
    <row r="19" spans="1:7" x14ac:dyDescent="0.3">
      <c r="A19" s="165" t="s">
        <v>423</v>
      </c>
      <c r="B19" s="896">
        <v>60</v>
      </c>
      <c r="C19" s="896">
        <v>749</v>
      </c>
      <c r="D19" s="896">
        <v>68</v>
      </c>
      <c r="E19" s="896">
        <v>846</v>
      </c>
      <c r="F19" s="896">
        <v>25</v>
      </c>
      <c r="G19" s="896">
        <v>314</v>
      </c>
    </row>
    <row r="20" spans="1:7" x14ac:dyDescent="0.3">
      <c r="A20" s="165" t="s">
        <v>422</v>
      </c>
      <c r="B20" s="896">
        <v>7</v>
      </c>
      <c r="C20" s="896">
        <v>86</v>
      </c>
      <c r="D20" s="896">
        <v>5</v>
      </c>
      <c r="E20" s="896">
        <v>62</v>
      </c>
      <c r="F20" s="896">
        <v>6</v>
      </c>
      <c r="G20" s="896">
        <v>74</v>
      </c>
    </row>
    <row r="21" spans="1:7" x14ac:dyDescent="0.3">
      <c r="A21" s="165" t="s">
        <v>421</v>
      </c>
      <c r="B21" s="896">
        <v>0</v>
      </c>
      <c r="C21" s="896">
        <v>0</v>
      </c>
      <c r="D21" s="896">
        <v>0</v>
      </c>
      <c r="E21" s="896">
        <v>0</v>
      </c>
      <c r="F21" s="896">
        <v>0</v>
      </c>
      <c r="G21" s="896">
        <v>0</v>
      </c>
    </row>
    <row r="22" spans="1:7" x14ac:dyDescent="0.3">
      <c r="A22" s="165" t="s">
        <v>420</v>
      </c>
      <c r="B22" s="896">
        <v>0</v>
      </c>
      <c r="C22" s="896">
        <v>0</v>
      </c>
      <c r="D22" s="896">
        <v>0</v>
      </c>
      <c r="E22" s="896">
        <v>0</v>
      </c>
      <c r="F22" s="896">
        <v>0</v>
      </c>
      <c r="G22" s="896">
        <v>0</v>
      </c>
    </row>
    <row r="23" spans="1:7" x14ac:dyDescent="0.3">
      <c r="A23" s="165" t="s">
        <v>419</v>
      </c>
      <c r="B23" s="896">
        <v>0</v>
      </c>
      <c r="C23" s="896">
        <v>0</v>
      </c>
      <c r="D23" s="896">
        <v>0</v>
      </c>
      <c r="E23" s="896">
        <v>0</v>
      </c>
      <c r="F23" s="896">
        <v>0</v>
      </c>
      <c r="G23" s="896">
        <v>0</v>
      </c>
    </row>
    <row r="24" spans="1:7" x14ac:dyDescent="0.3">
      <c r="A24" s="165" t="s">
        <v>418</v>
      </c>
      <c r="B24" s="896">
        <v>777</v>
      </c>
      <c r="C24" s="896">
        <v>9711</v>
      </c>
      <c r="D24" s="896">
        <v>879</v>
      </c>
      <c r="E24" s="896">
        <v>10993</v>
      </c>
      <c r="F24" s="896">
        <v>760</v>
      </c>
      <c r="G24" s="896">
        <v>9497</v>
      </c>
    </row>
    <row r="25" spans="1:7" x14ac:dyDescent="0.3">
      <c r="A25" s="165" t="s">
        <v>417</v>
      </c>
      <c r="B25" s="896">
        <v>346</v>
      </c>
      <c r="C25" s="896">
        <v>4326</v>
      </c>
      <c r="D25" s="896">
        <v>397</v>
      </c>
      <c r="E25" s="896">
        <v>4963</v>
      </c>
      <c r="F25" s="896">
        <v>355</v>
      </c>
      <c r="G25" s="896">
        <v>4440</v>
      </c>
    </row>
    <row r="26" spans="1:7" x14ac:dyDescent="0.3">
      <c r="A26" s="165" t="s">
        <v>416</v>
      </c>
      <c r="B26" s="896">
        <v>11</v>
      </c>
      <c r="C26" s="896">
        <v>142</v>
      </c>
      <c r="D26" s="896">
        <v>11</v>
      </c>
      <c r="E26" s="896">
        <v>135</v>
      </c>
      <c r="F26" s="896">
        <v>3</v>
      </c>
      <c r="G26" s="896">
        <v>43</v>
      </c>
    </row>
    <row r="27" spans="1:7" x14ac:dyDescent="0.3">
      <c r="A27" s="165" t="s">
        <v>415</v>
      </c>
      <c r="B27" s="896">
        <v>0</v>
      </c>
      <c r="C27" s="896">
        <v>4</v>
      </c>
      <c r="D27" s="896">
        <v>0</v>
      </c>
      <c r="E27" s="896">
        <v>5</v>
      </c>
      <c r="F27" s="896">
        <v>1</v>
      </c>
      <c r="G27" s="896">
        <v>9</v>
      </c>
    </row>
    <row r="28" spans="1:7" x14ac:dyDescent="0.3">
      <c r="A28" s="165" t="s">
        <v>414</v>
      </c>
      <c r="B28" s="896">
        <v>0</v>
      </c>
      <c r="C28" s="896">
        <v>0</v>
      </c>
      <c r="D28" s="896">
        <v>0</v>
      </c>
      <c r="E28" s="896">
        <v>0</v>
      </c>
      <c r="F28" s="896">
        <v>0</v>
      </c>
      <c r="G28" s="896">
        <v>0</v>
      </c>
    </row>
    <row r="29" spans="1:7" x14ac:dyDescent="0.3">
      <c r="A29" s="165" t="s">
        <v>413</v>
      </c>
      <c r="B29" s="896">
        <v>77</v>
      </c>
      <c r="C29" s="896">
        <v>967</v>
      </c>
      <c r="D29" s="896">
        <v>75</v>
      </c>
      <c r="E29" s="896">
        <v>938</v>
      </c>
      <c r="F29" s="896">
        <v>63</v>
      </c>
      <c r="G29" s="896">
        <v>790</v>
      </c>
    </row>
    <row r="30" spans="1:7" x14ac:dyDescent="0.3">
      <c r="A30" s="165" t="s">
        <v>412</v>
      </c>
      <c r="B30" s="896">
        <v>35</v>
      </c>
      <c r="C30" s="896">
        <v>430</v>
      </c>
      <c r="D30" s="896">
        <v>37</v>
      </c>
      <c r="E30" s="896">
        <v>462</v>
      </c>
      <c r="F30" s="896">
        <v>41</v>
      </c>
      <c r="G30" s="896">
        <v>512</v>
      </c>
    </row>
    <row r="31" spans="1:7" x14ac:dyDescent="0.3">
      <c r="A31" s="1005" t="s">
        <v>411</v>
      </c>
      <c r="B31" s="896">
        <v>0</v>
      </c>
      <c r="C31" s="896">
        <v>0</v>
      </c>
      <c r="D31" s="896">
        <v>0</v>
      </c>
      <c r="E31" s="896">
        <v>0</v>
      </c>
      <c r="F31" s="896">
        <v>0</v>
      </c>
      <c r="G31" s="896">
        <v>0</v>
      </c>
    </row>
    <row r="32" spans="1:7" x14ac:dyDescent="0.3">
      <c r="A32" s="165" t="s">
        <v>410</v>
      </c>
      <c r="B32" s="896">
        <v>27</v>
      </c>
      <c r="C32" s="896">
        <v>336</v>
      </c>
      <c r="D32" s="896">
        <v>25</v>
      </c>
      <c r="E32" s="896">
        <v>312</v>
      </c>
      <c r="F32" s="896">
        <v>0</v>
      </c>
      <c r="G32" s="896">
        <v>0</v>
      </c>
    </row>
    <row r="33" spans="1:7" x14ac:dyDescent="0.3">
      <c r="A33" s="165" t="s">
        <v>409</v>
      </c>
      <c r="B33" s="896">
        <v>1334</v>
      </c>
      <c r="C33" s="896">
        <v>16674</v>
      </c>
      <c r="D33" s="896">
        <v>1372</v>
      </c>
      <c r="E33" s="896">
        <v>17147</v>
      </c>
      <c r="F33" s="896">
        <v>1322</v>
      </c>
      <c r="G33" s="896">
        <v>16524</v>
      </c>
    </row>
    <row r="34" spans="1:7" x14ac:dyDescent="0.3">
      <c r="A34" s="165" t="s">
        <v>408</v>
      </c>
      <c r="B34" s="896">
        <v>8</v>
      </c>
      <c r="C34" s="896">
        <v>95</v>
      </c>
      <c r="D34" s="896">
        <v>8</v>
      </c>
      <c r="E34" s="896">
        <v>102</v>
      </c>
      <c r="F34" s="896">
        <v>4</v>
      </c>
      <c r="G34" s="896">
        <v>49</v>
      </c>
    </row>
    <row r="35" spans="1:7" x14ac:dyDescent="0.3">
      <c r="A35" s="165"/>
      <c r="B35" s="896" t="s">
        <v>62</v>
      </c>
      <c r="C35" s="896" t="s">
        <v>62</v>
      </c>
      <c r="D35" s="896" t="s">
        <v>62</v>
      </c>
      <c r="E35" s="896" t="s">
        <v>62</v>
      </c>
      <c r="F35" s="896" t="s">
        <v>62</v>
      </c>
      <c r="G35" s="896" t="s">
        <v>62</v>
      </c>
    </row>
    <row r="36" spans="1:7" x14ac:dyDescent="0.3">
      <c r="A36" s="172" t="s">
        <v>394</v>
      </c>
      <c r="B36" s="943">
        <v>53</v>
      </c>
      <c r="C36" s="943">
        <v>664</v>
      </c>
      <c r="D36" s="943">
        <v>64</v>
      </c>
      <c r="E36" s="943">
        <v>790</v>
      </c>
      <c r="F36" s="943">
        <v>86</v>
      </c>
      <c r="G36" s="943">
        <v>1080</v>
      </c>
    </row>
    <row r="37" spans="1:7" x14ac:dyDescent="0.3">
      <c r="A37" s="165"/>
      <c r="B37" s="943" t="s">
        <v>62</v>
      </c>
      <c r="C37" s="943" t="s">
        <v>62</v>
      </c>
      <c r="D37" s="943" t="s">
        <v>62</v>
      </c>
      <c r="E37" s="943" t="s">
        <v>62</v>
      </c>
      <c r="F37" s="943" t="s">
        <v>62</v>
      </c>
      <c r="G37" s="943" t="s">
        <v>62</v>
      </c>
    </row>
    <row r="38" spans="1:7" x14ac:dyDescent="0.3">
      <c r="A38" s="172" t="s">
        <v>393</v>
      </c>
      <c r="B38" s="943">
        <v>699</v>
      </c>
      <c r="C38" s="943">
        <v>8740</v>
      </c>
      <c r="D38" s="943">
        <v>507</v>
      </c>
      <c r="E38" s="943">
        <v>6340</v>
      </c>
      <c r="F38" s="943">
        <v>1010</v>
      </c>
      <c r="G38" s="943">
        <v>12628</v>
      </c>
    </row>
    <row r="39" spans="1:7" x14ac:dyDescent="0.3">
      <c r="A39" s="165" t="s">
        <v>392</v>
      </c>
      <c r="B39" s="896">
        <v>466</v>
      </c>
      <c r="C39" s="896">
        <v>5825</v>
      </c>
      <c r="D39" s="896">
        <v>330</v>
      </c>
      <c r="E39" s="896">
        <v>4126</v>
      </c>
      <c r="F39" s="896">
        <v>383</v>
      </c>
      <c r="G39" s="896">
        <v>4790</v>
      </c>
    </row>
    <row r="40" spans="1:7" x14ac:dyDescent="0.3">
      <c r="A40" s="165" t="s">
        <v>391</v>
      </c>
      <c r="B40" s="896">
        <v>77</v>
      </c>
      <c r="C40" s="896">
        <v>967</v>
      </c>
      <c r="D40" s="896">
        <v>73</v>
      </c>
      <c r="E40" s="896">
        <v>913</v>
      </c>
      <c r="F40" s="896">
        <v>90</v>
      </c>
      <c r="G40" s="896">
        <v>1122</v>
      </c>
    </row>
    <row r="41" spans="1:7" x14ac:dyDescent="0.3">
      <c r="A41" s="165" t="s">
        <v>390</v>
      </c>
      <c r="B41" s="896">
        <v>156</v>
      </c>
      <c r="C41" s="896">
        <v>1948</v>
      </c>
      <c r="D41" s="896">
        <v>104</v>
      </c>
      <c r="E41" s="896">
        <v>1301</v>
      </c>
      <c r="F41" s="896">
        <v>537</v>
      </c>
      <c r="G41" s="896">
        <v>6717</v>
      </c>
    </row>
    <row r="42" spans="1:7" x14ac:dyDescent="0.3">
      <c r="A42" s="165"/>
      <c r="B42" s="896"/>
      <c r="C42" s="896"/>
      <c r="D42" s="896"/>
      <c r="E42" s="896"/>
      <c r="F42" s="896"/>
      <c r="G42" s="896"/>
    </row>
    <row r="43" spans="1:7" x14ac:dyDescent="0.3">
      <c r="A43" s="172" t="s">
        <v>770</v>
      </c>
      <c r="B43" s="943">
        <v>0</v>
      </c>
      <c r="C43" s="943">
        <v>0</v>
      </c>
      <c r="D43" s="943">
        <v>0</v>
      </c>
      <c r="E43" s="943">
        <v>4</v>
      </c>
      <c r="F43" s="943" t="s">
        <v>1146</v>
      </c>
      <c r="G43" s="943">
        <v>1</v>
      </c>
    </row>
    <row r="44" spans="1:7" x14ac:dyDescent="0.3">
      <c r="A44" s="165"/>
      <c r="B44" s="896" t="s">
        <v>62</v>
      </c>
      <c r="C44" s="896" t="s">
        <v>62</v>
      </c>
      <c r="D44" s="896" t="s">
        <v>62</v>
      </c>
      <c r="E44" s="896" t="s">
        <v>62</v>
      </c>
      <c r="F44" s="896" t="s">
        <v>62</v>
      </c>
      <c r="G44" s="896" t="s">
        <v>62</v>
      </c>
    </row>
    <row r="45" spans="1:7" x14ac:dyDescent="0.3">
      <c r="A45" s="172" t="s">
        <v>389</v>
      </c>
      <c r="B45" s="943">
        <v>831</v>
      </c>
      <c r="C45" s="943">
        <v>10386</v>
      </c>
      <c r="D45" s="943">
        <v>937</v>
      </c>
      <c r="E45" s="943">
        <v>11717</v>
      </c>
      <c r="F45" s="943">
        <v>937</v>
      </c>
      <c r="G45" s="943">
        <v>11717</v>
      </c>
    </row>
    <row r="46" spans="1:7" x14ac:dyDescent="0.3">
      <c r="A46" s="165" t="s">
        <v>572</v>
      </c>
      <c r="B46" s="896">
        <v>831</v>
      </c>
      <c r="C46" s="896">
        <v>10386</v>
      </c>
      <c r="D46" s="896">
        <v>937</v>
      </c>
      <c r="E46" s="896">
        <v>11717</v>
      </c>
      <c r="F46" s="896">
        <v>937</v>
      </c>
      <c r="G46" s="896">
        <v>11717</v>
      </c>
    </row>
    <row r="47" spans="1:7" x14ac:dyDescent="0.3">
      <c r="A47" s="165"/>
      <c r="B47" s="896" t="s">
        <v>62</v>
      </c>
      <c r="C47" s="896" t="s">
        <v>62</v>
      </c>
      <c r="D47" s="896" t="s">
        <v>62</v>
      </c>
      <c r="E47" s="896" t="s">
        <v>62</v>
      </c>
      <c r="F47" s="896" t="s">
        <v>62</v>
      </c>
      <c r="G47" s="896" t="s">
        <v>62</v>
      </c>
    </row>
    <row r="48" spans="1:7" ht="20.399999999999999" x14ac:dyDescent="0.3">
      <c r="A48" s="1004" t="s">
        <v>618</v>
      </c>
      <c r="B48" s="943">
        <v>0</v>
      </c>
      <c r="C48" s="943">
        <v>0</v>
      </c>
      <c r="D48" s="145">
        <v>0</v>
      </c>
      <c r="E48" s="145">
        <v>0</v>
      </c>
      <c r="F48" s="145">
        <v>1</v>
      </c>
      <c r="G48" s="145">
        <v>11</v>
      </c>
    </row>
    <row r="49" spans="1:7" ht="20.399999999999999" x14ac:dyDescent="0.3">
      <c r="A49" s="1004" t="s">
        <v>730</v>
      </c>
      <c r="B49" s="943">
        <v>7</v>
      </c>
      <c r="C49" s="943">
        <v>91</v>
      </c>
      <c r="D49" s="943">
        <v>9</v>
      </c>
      <c r="E49" s="943">
        <v>108</v>
      </c>
      <c r="F49" s="943">
        <v>8</v>
      </c>
      <c r="G49" s="943">
        <v>103</v>
      </c>
    </row>
    <row r="50" spans="1:7" x14ac:dyDescent="0.3">
      <c r="A50" s="1004"/>
      <c r="B50" s="943"/>
      <c r="C50" s="943"/>
      <c r="D50" s="943"/>
      <c r="E50" s="943"/>
      <c r="F50" s="943"/>
      <c r="G50" s="943"/>
    </row>
    <row r="51" spans="1:7" x14ac:dyDescent="0.3">
      <c r="A51" s="1004" t="s">
        <v>388</v>
      </c>
      <c r="B51" s="943">
        <v>0</v>
      </c>
      <c r="C51" s="943">
        <v>0</v>
      </c>
      <c r="D51" s="943">
        <v>0</v>
      </c>
      <c r="E51" s="943">
        <v>0</v>
      </c>
      <c r="F51" s="943">
        <v>0</v>
      </c>
      <c r="G51" s="943">
        <v>0</v>
      </c>
    </row>
    <row r="52" spans="1:7" hidden="1" x14ac:dyDescent="0.3">
      <c r="A52" s="165"/>
      <c r="B52" s="943" t="s">
        <v>62</v>
      </c>
      <c r="C52" s="943" t="s">
        <v>62</v>
      </c>
      <c r="D52" s="943" t="s">
        <v>62</v>
      </c>
      <c r="E52" s="943" t="s">
        <v>62</v>
      </c>
      <c r="F52" s="943" t="s">
        <v>62</v>
      </c>
      <c r="G52" s="943" t="s">
        <v>62</v>
      </c>
    </row>
    <row r="53" spans="1:7" hidden="1" x14ac:dyDescent="0.3">
      <c r="A53" s="172" t="s">
        <v>387</v>
      </c>
      <c r="B53" s="943" t="e">
        <v>#N/A</v>
      </c>
      <c r="C53" s="943" t="e">
        <v>#N/A</v>
      </c>
      <c r="D53" s="943" t="e">
        <v>#N/A</v>
      </c>
      <c r="E53" s="943" t="e">
        <v>#N/A</v>
      </c>
      <c r="F53" s="943">
        <v>12021</v>
      </c>
      <c r="G53" s="943">
        <v>150266</v>
      </c>
    </row>
    <row r="54" spans="1:7" hidden="1" x14ac:dyDescent="0.3">
      <c r="A54" s="446"/>
      <c r="B54" s="943" t="s">
        <v>62</v>
      </c>
      <c r="C54" s="943"/>
      <c r="D54" s="943" t="s">
        <v>62</v>
      </c>
      <c r="E54" s="943"/>
      <c r="F54" s="943" t="s">
        <v>62</v>
      </c>
      <c r="G54" s="943"/>
    </row>
    <row r="55" spans="1:7" hidden="1" x14ac:dyDescent="0.3">
      <c r="A55" s="172" t="s">
        <v>407</v>
      </c>
      <c r="B55" s="943"/>
      <c r="C55" s="943"/>
      <c r="D55" s="943"/>
      <c r="E55" s="943"/>
      <c r="F55" s="943"/>
      <c r="G55" s="943"/>
    </row>
    <row r="56" spans="1:7" hidden="1" x14ac:dyDescent="0.3">
      <c r="A56" s="165" t="s">
        <v>406</v>
      </c>
      <c r="B56" s="896" t="e">
        <v>#N/A</v>
      </c>
      <c r="C56" s="896" t="e">
        <v>#N/A</v>
      </c>
      <c r="D56" s="943" t="e">
        <v>#N/A</v>
      </c>
      <c r="E56" s="943" t="e">
        <v>#N/A</v>
      </c>
      <c r="F56" s="943">
        <v>0</v>
      </c>
      <c r="G56" s="943">
        <v>0</v>
      </c>
    </row>
    <row r="57" spans="1:7" x14ac:dyDescent="0.3">
      <c r="A57" s="302" t="s">
        <v>288</v>
      </c>
      <c r="B57" s="308">
        <v>10776</v>
      </c>
      <c r="C57" s="308">
        <v>134703</v>
      </c>
      <c r="D57" s="308">
        <v>10945</v>
      </c>
      <c r="E57" s="308">
        <v>136808</v>
      </c>
      <c r="F57" s="308">
        <v>11966</v>
      </c>
      <c r="G57" s="308">
        <v>149571</v>
      </c>
    </row>
    <row r="58" spans="1:7" x14ac:dyDescent="0.3">
      <c r="A58" s="129"/>
      <c r="B58" s="1033"/>
      <c r="C58" s="1033"/>
      <c r="D58" s="1033"/>
      <c r="E58" s="1033"/>
      <c r="F58" s="1033"/>
      <c r="G58" s="1033"/>
    </row>
    <row r="59" spans="1:7" x14ac:dyDescent="0.3">
      <c r="B59" s="399"/>
      <c r="C59" s="399"/>
      <c r="D59" s="398"/>
      <c r="E59" s="398"/>
      <c r="F59" s="399"/>
      <c r="G59" s="399"/>
    </row>
    <row r="60" spans="1:7" x14ac:dyDescent="0.3">
      <c r="B60" s="122"/>
      <c r="C60" s="122"/>
      <c r="D60" s="122"/>
      <c r="E60" s="122"/>
      <c r="F60" s="122"/>
      <c r="G60" s="122"/>
    </row>
    <row r="61" spans="1:7" x14ac:dyDescent="0.3">
      <c r="B61" s="122"/>
      <c r="C61" s="122"/>
      <c r="D61" s="122"/>
      <c r="E61" s="122"/>
      <c r="F61" s="122"/>
      <c r="G61" s="122"/>
    </row>
    <row r="62" spans="1:7" x14ac:dyDescent="0.3">
      <c r="B62" s="122"/>
      <c r="C62" s="122"/>
      <c r="D62" s="122"/>
      <c r="E62" s="122"/>
      <c r="F62" s="122"/>
      <c r="G62" s="122"/>
    </row>
    <row r="63" spans="1:7" x14ac:dyDescent="0.3">
      <c r="B63" s="122"/>
      <c r="C63" s="122"/>
      <c r="D63" s="122"/>
      <c r="E63" s="122"/>
      <c r="F63" s="122"/>
      <c r="G63" s="122"/>
    </row>
    <row r="64" spans="1:7" x14ac:dyDescent="0.3">
      <c r="B64" s="122"/>
      <c r="C64" s="122"/>
      <c r="D64" s="122"/>
      <c r="E64" s="122"/>
      <c r="F64" s="122"/>
      <c r="G64" s="122"/>
    </row>
    <row r="65" spans="2:7" x14ac:dyDescent="0.3">
      <c r="B65" s="122"/>
      <c r="C65" s="122"/>
      <c r="D65" s="122"/>
      <c r="E65" s="122"/>
      <c r="F65" s="122"/>
      <c r="G65" s="122"/>
    </row>
    <row r="66" spans="2:7" x14ac:dyDescent="0.3">
      <c r="B66" s="122"/>
      <c r="C66" s="122"/>
      <c r="D66" s="122"/>
      <c r="E66" s="122"/>
      <c r="F66" s="122"/>
      <c r="G66" s="122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ignoredErrors>
    <ignoredError sqref="F43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C0A63-D6A1-4AFF-B4EB-4A73F6D13D4A}">
  <sheetPr codeName="Sheet51"/>
  <dimension ref="A1:W80"/>
  <sheetViews>
    <sheetView showGridLines="0" view="pageLayout" topLeftCell="A72" zoomScaleNormal="100" zoomScaleSheetLayoutView="100" workbookViewId="0">
      <selection activeCell="B45" sqref="B45:G45"/>
    </sheetView>
  </sheetViews>
  <sheetFormatPr defaultRowHeight="14.4" x14ac:dyDescent="0.3"/>
  <cols>
    <col min="1" max="1" width="41.44140625" style="121" customWidth="1"/>
    <col min="2" max="2" width="10.6640625" style="121" customWidth="1"/>
    <col min="3" max="3" width="11" style="121" customWidth="1"/>
    <col min="4" max="4" width="10.44140625" style="121" customWidth="1"/>
    <col min="5" max="5" width="10.6640625" style="121" customWidth="1"/>
    <col min="6" max="6" width="10" style="121" customWidth="1"/>
    <col min="7" max="7" width="11.33203125" style="121" customWidth="1"/>
    <col min="8" max="8" width="11.6640625" style="121" customWidth="1"/>
  </cols>
  <sheetData>
    <row r="1" spans="1:23" ht="16.2" x14ac:dyDescent="0.3">
      <c r="A1" s="88" t="s">
        <v>870</v>
      </c>
      <c r="B1" s="122"/>
      <c r="C1" s="122"/>
      <c r="D1" s="122"/>
      <c r="E1" s="122"/>
      <c r="F1" s="122"/>
      <c r="G1" s="122"/>
      <c r="H1" s="85"/>
    </row>
    <row r="2" spans="1:23" x14ac:dyDescent="0.3">
      <c r="A2" s="255" t="s">
        <v>1279</v>
      </c>
      <c r="B2" s="122"/>
      <c r="C2" s="122"/>
      <c r="D2" s="122"/>
      <c r="E2" s="122"/>
      <c r="F2" s="122"/>
      <c r="G2" s="122"/>
      <c r="H2" s="85"/>
    </row>
    <row r="3" spans="1:23" x14ac:dyDescent="0.3">
      <c r="A3" s="122"/>
      <c r="B3" s="2179" t="s">
        <v>781</v>
      </c>
      <c r="C3" s="2179"/>
      <c r="D3" s="2179" t="s">
        <v>692</v>
      </c>
      <c r="E3" s="2181"/>
      <c r="F3" s="2179" t="s">
        <v>288</v>
      </c>
      <c r="G3" s="2181"/>
      <c r="H3" s="85"/>
    </row>
    <row r="4" spans="1:23" x14ac:dyDescent="0.3">
      <c r="A4" s="398"/>
      <c r="B4" s="2180"/>
      <c r="C4" s="2180"/>
      <c r="D4" s="2182"/>
      <c r="E4" s="2182"/>
      <c r="F4" s="2182"/>
      <c r="G4" s="2182"/>
      <c r="H4" s="85"/>
    </row>
    <row r="5" spans="1:23" ht="15" customHeight="1" x14ac:dyDescent="0.3">
      <c r="A5" s="952"/>
      <c r="B5" s="2183" t="s">
        <v>429</v>
      </c>
      <c r="C5" s="2183" t="s">
        <v>433</v>
      </c>
      <c r="D5" s="2183" t="s">
        <v>429</v>
      </c>
      <c r="E5" s="2183" t="s">
        <v>433</v>
      </c>
      <c r="F5" s="2183" t="s">
        <v>429</v>
      </c>
      <c r="G5" s="2183" t="s">
        <v>433</v>
      </c>
      <c r="H5" s="85"/>
    </row>
    <row r="6" spans="1:23" ht="15" thickBot="1" x14ac:dyDescent="0.35">
      <c r="A6" s="149" t="s">
        <v>137</v>
      </c>
      <c r="B6" s="2184"/>
      <c r="C6" s="2184"/>
      <c r="D6" s="2184"/>
      <c r="E6" s="2184"/>
      <c r="F6" s="2184"/>
      <c r="G6" s="2184"/>
      <c r="H6" s="85"/>
    </row>
    <row r="7" spans="1:23" x14ac:dyDescent="0.3">
      <c r="A7" s="452" t="s">
        <v>780</v>
      </c>
      <c r="B7" s="447">
        <v>1062</v>
      </c>
      <c r="C7" s="447">
        <v>85</v>
      </c>
      <c r="D7" s="447" t="s">
        <v>62</v>
      </c>
      <c r="E7" s="447" t="s">
        <v>62</v>
      </c>
      <c r="F7" s="447">
        <v>1062</v>
      </c>
      <c r="G7" s="447">
        <v>85</v>
      </c>
      <c r="H7" s="85"/>
      <c r="R7" s="196"/>
      <c r="S7" s="196"/>
      <c r="T7" s="196"/>
      <c r="U7" s="196"/>
      <c r="V7" s="196"/>
      <c r="W7" s="196"/>
    </row>
    <row r="8" spans="1:23" x14ac:dyDescent="0.3">
      <c r="A8" s="448" t="s">
        <v>773</v>
      </c>
      <c r="B8" s="148">
        <v>1015</v>
      </c>
      <c r="C8" s="148">
        <v>81</v>
      </c>
      <c r="D8" s="148" t="s">
        <v>62</v>
      </c>
      <c r="E8" s="148" t="s">
        <v>62</v>
      </c>
      <c r="F8" s="148">
        <v>1015</v>
      </c>
      <c r="G8" s="148">
        <v>81</v>
      </c>
      <c r="H8" s="85"/>
      <c r="R8" s="196"/>
      <c r="S8" s="196"/>
      <c r="T8" s="196"/>
      <c r="U8" s="196"/>
      <c r="V8" s="196"/>
      <c r="W8" s="196"/>
    </row>
    <row r="9" spans="1:23" x14ac:dyDescent="0.3">
      <c r="A9" s="448" t="s">
        <v>432</v>
      </c>
      <c r="B9" s="148">
        <v>429</v>
      </c>
      <c r="C9" s="148">
        <v>34</v>
      </c>
      <c r="D9" s="148" t="s">
        <v>62</v>
      </c>
      <c r="E9" s="148" t="s">
        <v>62</v>
      </c>
      <c r="F9" s="148">
        <v>429</v>
      </c>
      <c r="G9" s="148">
        <v>34</v>
      </c>
      <c r="H9" s="85"/>
      <c r="R9" s="196"/>
      <c r="S9" s="196"/>
      <c r="T9" s="196"/>
      <c r="U9" s="196"/>
      <c r="V9" s="196"/>
      <c r="W9" s="196"/>
    </row>
    <row r="10" spans="1:23" x14ac:dyDescent="0.3">
      <c r="A10" s="448" t="s">
        <v>778</v>
      </c>
      <c r="B10" s="148">
        <v>431</v>
      </c>
      <c r="C10" s="148">
        <v>34</v>
      </c>
      <c r="D10" s="148" t="s">
        <v>62</v>
      </c>
      <c r="E10" s="148" t="s">
        <v>62</v>
      </c>
      <c r="F10" s="148">
        <v>431</v>
      </c>
      <c r="G10" s="148">
        <v>34</v>
      </c>
      <c r="H10" s="85"/>
      <c r="R10" s="196"/>
      <c r="S10" s="196"/>
      <c r="T10" s="196"/>
      <c r="U10" s="196"/>
      <c r="V10" s="196"/>
      <c r="W10" s="196"/>
    </row>
    <row r="11" spans="1:23" x14ac:dyDescent="0.3">
      <c r="A11" s="448" t="s">
        <v>431</v>
      </c>
      <c r="B11" s="148">
        <v>71</v>
      </c>
      <c r="C11" s="148">
        <v>6</v>
      </c>
      <c r="D11" s="148" t="s">
        <v>62</v>
      </c>
      <c r="E11" s="148" t="s">
        <v>62</v>
      </c>
      <c r="F11" s="148">
        <v>71</v>
      </c>
      <c r="G11" s="148">
        <v>6</v>
      </c>
      <c r="H11" s="85"/>
      <c r="R11" s="196"/>
      <c r="S11" s="196"/>
      <c r="T11" s="196"/>
      <c r="U11" s="196"/>
      <c r="V11" s="196"/>
      <c r="W11" s="196"/>
    </row>
    <row r="12" spans="1:23" x14ac:dyDescent="0.3">
      <c r="A12" s="448" t="s">
        <v>693</v>
      </c>
      <c r="B12" s="148">
        <v>99</v>
      </c>
      <c r="C12" s="148">
        <v>8</v>
      </c>
      <c r="D12" s="148" t="s">
        <v>62</v>
      </c>
      <c r="E12" s="148" t="s">
        <v>62</v>
      </c>
      <c r="F12" s="148">
        <v>99</v>
      </c>
      <c r="G12" s="148">
        <v>8</v>
      </c>
      <c r="H12" s="85"/>
      <c r="J12" s="314"/>
      <c r="R12" s="196"/>
      <c r="S12" s="196"/>
      <c r="T12" s="196"/>
      <c r="U12" s="196"/>
      <c r="V12" s="196"/>
      <c r="W12" s="196"/>
    </row>
    <row r="13" spans="1:23" x14ac:dyDescent="0.3">
      <c r="A13" s="448" t="s">
        <v>361</v>
      </c>
      <c r="B13" s="148">
        <v>-984</v>
      </c>
      <c r="C13" s="148">
        <v>-79</v>
      </c>
      <c r="D13" s="148" t="s">
        <v>62</v>
      </c>
      <c r="E13" s="148" t="s">
        <v>62</v>
      </c>
      <c r="F13" s="148">
        <v>-984</v>
      </c>
      <c r="G13" s="148">
        <v>-79</v>
      </c>
      <c r="H13" s="85"/>
      <c r="R13" s="196"/>
      <c r="S13" s="196"/>
      <c r="T13" s="196"/>
      <c r="U13" s="196"/>
      <c r="V13" s="196"/>
      <c r="W13" s="196"/>
    </row>
    <row r="14" spans="1:23" x14ac:dyDescent="0.3">
      <c r="A14" s="451" t="s">
        <v>779</v>
      </c>
      <c r="B14" s="447">
        <v>2388</v>
      </c>
      <c r="C14" s="447">
        <v>191</v>
      </c>
      <c r="D14" s="447" t="s">
        <v>62</v>
      </c>
      <c r="E14" s="447" t="s">
        <v>62</v>
      </c>
      <c r="F14" s="447">
        <v>2388</v>
      </c>
      <c r="G14" s="447">
        <v>191</v>
      </c>
      <c r="H14" s="85"/>
      <c r="R14" s="196"/>
      <c r="S14" s="196"/>
      <c r="T14" s="196"/>
      <c r="U14" s="196"/>
      <c r="V14" s="196"/>
      <c r="W14" s="196"/>
    </row>
    <row r="15" spans="1:23" x14ac:dyDescent="0.3">
      <c r="A15" s="448" t="s">
        <v>773</v>
      </c>
      <c r="B15" s="148">
        <v>2332</v>
      </c>
      <c r="C15" s="148">
        <v>187</v>
      </c>
      <c r="D15" s="148" t="s">
        <v>62</v>
      </c>
      <c r="E15" s="148" t="s">
        <v>62</v>
      </c>
      <c r="F15" s="148">
        <v>2332</v>
      </c>
      <c r="G15" s="148">
        <v>187</v>
      </c>
      <c r="H15" s="85"/>
      <c r="R15" s="196"/>
      <c r="S15" s="196"/>
      <c r="T15" s="196"/>
      <c r="U15" s="196"/>
      <c r="V15" s="196"/>
      <c r="W15" s="196"/>
    </row>
    <row r="16" spans="1:23" x14ac:dyDescent="0.3">
      <c r="A16" s="448" t="s">
        <v>432</v>
      </c>
      <c r="B16" s="148">
        <v>883</v>
      </c>
      <c r="C16" s="148">
        <v>71</v>
      </c>
      <c r="D16" s="148" t="s">
        <v>62</v>
      </c>
      <c r="E16" s="148" t="s">
        <v>62</v>
      </c>
      <c r="F16" s="148">
        <v>883</v>
      </c>
      <c r="G16" s="148">
        <v>71</v>
      </c>
      <c r="H16" s="85"/>
      <c r="R16" s="196"/>
      <c r="S16" s="196"/>
      <c r="T16" s="196"/>
      <c r="U16" s="196"/>
      <c r="V16" s="196"/>
      <c r="W16" s="196"/>
    </row>
    <row r="17" spans="1:23" x14ac:dyDescent="0.3">
      <c r="A17" s="448" t="s">
        <v>778</v>
      </c>
      <c r="B17" s="148">
        <v>1587</v>
      </c>
      <c r="C17" s="148">
        <v>127</v>
      </c>
      <c r="D17" s="148" t="s">
        <v>62</v>
      </c>
      <c r="E17" s="148" t="s">
        <v>62</v>
      </c>
      <c r="F17" s="148">
        <v>1587</v>
      </c>
      <c r="G17" s="148">
        <v>127</v>
      </c>
      <c r="H17" s="85"/>
      <c r="R17" s="196"/>
      <c r="S17" s="196"/>
      <c r="T17" s="196"/>
      <c r="U17" s="196"/>
      <c r="V17" s="196"/>
      <c r="W17" s="196"/>
    </row>
    <row r="18" spans="1:23" x14ac:dyDescent="0.3">
      <c r="A18" s="448" t="s">
        <v>431</v>
      </c>
      <c r="B18" s="148">
        <v>134</v>
      </c>
      <c r="C18" s="148">
        <v>11</v>
      </c>
      <c r="D18" s="148" t="s">
        <v>62</v>
      </c>
      <c r="E18" s="148" t="s">
        <v>62</v>
      </c>
      <c r="F18" s="148">
        <v>134</v>
      </c>
      <c r="G18" s="148">
        <v>11</v>
      </c>
      <c r="H18" s="85"/>
      <c r="R18" s="196"/>
      <c r="S18" s="196"/>
      <c r="T18" s="196"/>
      <c r="U18" s="196"/>
      <c r="V18" s="196"/>
      <c r="W18" s="196"/>
    </row>
    <row r="19" spans="1:23" x14ac:dyDescent="0.3">
      <c r="A19" s="448" t="s">
        <v>693</v>
      </c>
      <c r="B19" s="148">
        <v>240</v>
      </c>
      <c r="C19" s="148">
        <v>19</v>
      </c>
      <c r="D19" s="148" t="s">
        <v>62</v>
      </c>
      <c r="E19" s="148" t="s">
        <v>62</v>
      </c>
      <c r="F19" s="148">
        <v>240</v>
      </c>
      <c r="G19" s="148">
        <v>19</v>
      </c>
      <c r="H19" s="85"/>
      <c r="R19" s="196"/>
      <c r="S19" s="196"/>
      <c r="T19" s="196"/>
      <c r="U19" s="196"/>
      <c r="V19" s="196"/>
      <c r="W19" s="196"/>
    </row>
    <row r="20" spans="1:23" x14ac:dyDescent="0.3">
      <c r="A20" s="448" t="s">
        <v>361</v>
      </c>
      <c r="B20" s="148">
        <v>-2789</v>
      </c>
      <c r="C20" s="148">
        <v>-223</v>
      </c>
      <c r="D20" s="148" t="s">
        <v>62</v>
      </c>
      <c r="E20" s="148" t="s">
        <v>62</v>
      </c>
      <c r="F20" s="148">
        <v>-2789</v>
      </c>
      <c r="G20" s="148">
        <v>-223</v>
      </c>
      <c r="H20" s="85"/>
      <c r="R20" s="196"/>
      <c r="S20" s="196"/>
      <c r="T20" s="196"/>
      <c r="U20" s="196"/>
      <c r="V20" s="196"/>
      <c r="W20" s="196"/>
    </row>
    <row r="21" spans="1:23" x14ac:dyDescent="0.3">
      <c r="A21" s="451" t="s">
        <v>777</v>
      </c>
      <c r="B21" s="447">
        <v>849</v>
      </c>
      <c r="C21" s="447">
        <v>68</v>
      </c>
      <c r="D21" s="447" t="s">
        <v>62</v>
      </c>
      <c r="E21" s="447" t="s">
        <v>62</v>
      </c>
      <c r="F21" s="447">
        <v>849</v>
      </c>
      <c r="G21" s="447">
        <v>68</v>
      </c>
      <c r="H21" s="85"/>
      <c r="R21" s="196"/>
      <c r="S21" s="196"/>
      <c r="T21" s="196"/>
      <c r="U21" s="196"/>
      <c r="V21" s="196"/>
      <c r="W21" s="196"/>
    </row>
    <row r="22" spans="1:23" x14ac:dyDescent="0.3">
      <c r="A22" s="451" t="s">
        <v>776</v>
      </c>
      <c r="B22" s="447">
        <v>1521</v>
      </c>
      <c r="C22" s="447">
        <v>122</v>
      </c>
      <c r="D22" s="447" t="s">
        <v>62</v>
      </c>
      <c r="E22" s="447" t="s">
        <v>62</v>
      </c>
      <c r="F22" s="447">
        <v>1521</v>
      </c>
      <c r="G22" s="447">
        <v>122</v>
      </c>
      <c r="H22" s="85"/>
      <c r="R22" s="196"/>
      <c r="S22" s="196"/>
      <c r="T22" s="196"/>
      <c r="U22" s="196"/>
      <c r="V22" s="196"/>
      <c r="W22" s="196"/>
    </row>
    <row r="23" spans="1:23" x14ac:dyDescent="0.3">
      <c r="A23" s="450" t="s">
        <v>775</v>
      </c>
      <c r="B23" s="447">
        <v>6</v>
      </c>
      <c r="C23" s="447">
        <v>0</v>
      </c>
      <c r="D23" s="447" t="s">
        <v>62</v>
      </c>
      <c r="E23" s="447" t="s">
        <v>62</v>
      </c>
      <c r="F23" s="447">
        <v>6</v>
      </c>
      <c r="G23" s="447">
        <v>0</v>
      </c>
      <c r="H23" s="85"/>
      <c r="R23" s="196"/>
      <c r="S23" s="196"/>
      <c r="T23" s="196"/>
      <c r="U23" s="196"/>
      <c r="V23" s="196"/>
      <c r="W23" s="196"/>
    </row>
    <row r="24" spans="1:23" x14ac:dyDescent="0.3">
      <c r="A24" s="450" t="s">
        <v>774</v>
      </c>
      <c r="B24" s="447">
        <v>967</v>
      </c>
      <c r="C24" s="447">
        <v>77</v>
      </c>
      <c r="D24" s="447">
        <v>1948</v>
      </c>
      <c r="E24" s="447">
        <v>156</v>
      </c>
      <c r="F24" s="447">
        <v>2915</v>
      </c>
      <c r="G24" s="447">
        <v>233</v>
      </c>
      <c r="H24" s="85"/>
      <c r="R24" s="196"/>
      <c r="S24" s="196"/>
      <c r="T24" s="196"/>
      <c r="U24" s="196"/>
      <c r="V24" s="196"/>
      <c r="W24" s="196"/>
    </row>
    <row r="25" spans="1:23" x14ac:dyDescent="0.3">
      <c r="A25" s="448" t="s">
        <v>773</v>
      </c>
      <c r="B25" s="148">
        <v>685</v>
      </c>
      <c r="C25" s="148">
        <v>55</v>
      </c>
      <c r="D25" s="148" t="s">
        <v>62</v>
      </c>
      <c r="E25" s="148" t="s">
        <v>62</v>
      </c>
      <c r="F25" s="148">
        <v>685</v>
      </c>
      <c r="G25" s="148">
        <v>55</v>
      </c>
      <c r="H25" s="85"/>
      <c r="R25" s="196"/>
      <c r="S25" s="196"/>
      <c r="T25" s="196"/>
      <c r="U25" s="196"/>
      <c r="V25" s="196"/>
      <c r="W25" s="196"/>
    </row>
    <row r="26" spans="1:23" x14ac:dyDescent="0.3">
      <c r="A26" s="448" t="s">
        <v>432</v>
      </c>
      <c r="B26" s="148">
        <v>254</v>
      </c>
      <c r="C26" s="148">
        <v>20</v>
      </c>
      <c r="D26" s="148" t="s">
        <v>62</v>
      </c>
      <c r="E26" s="148" t="s">
        <v>62</v>
      </c>
      <c r="F26" s="148">
        <v>254</v>
      </c>
      <c r="G26" s="148">
        <v>20</v>
      </c>
      <c r="H26" s="85"/>
      <c r="R26" s="196"/>
      <c r="S26" s="196"/>
      <c r="T26" s="196"/>
      <c r="U26" s="196"/>
      <c r="V26" s="196"/>
      <c r="W26" s="196"/>
    </row>
    <row r="27" spans="1:23" x14ac:dyDescent="0.3">
      <c r="A27" s="448" t="s">
        <v>772</v>
      </c>
      <c r="B27" s="148">
        <v>28</v>
      </c>
      <c r="C27" s="148">
        <v>2</v>
      </c>
      <c r="D27" s="148" t="s">
        <v>62</v>
      </c>
      <c r="E27" s="148" t="s">
        <v>62</v>
      </c>
      <c r="F27" s="148">
        <v>28</v>
      </c>
      <c r="G27" s="148">
        <v>2</v>
      </c>
      <c r="H27" s="85"/>
      <c r="R27" s="196"/>
      <c r="S27" s="196"/>
      <c r="T27" s="196"/>
      <c r="U27" s="196"/>
      <c r="V27" s="196"/>
      <c r="W27" s="196"/>
    </row>
    <row r="28" spans="1:23" x14ac:dyDescent="0.3">
      <c r="A28" s="448" t="s">
        <v>431</v>
      </c>
      <c r="B28" s="148" t="s">
        <v>62</v>
      </c>
      <c r="C28" s="148" t="s">
        <v>62</v>
      </c>
      <c r="D28" s="148">
        <v>1948</v>
      </c>
      <c r="E28" s="148">
        <v>156</v>
      </c>
      <c r="F28" s="148">
        <v>1948</v>
      </c>
      <c r="G28" s="148">
        <v>156</v>
      </c>
      <c r="H28" s="85"/>
      <c r="R28" s="196"/>
      <c r="S28" s="196"/>
      <c r="T28" s="196"/>
      <c r="U28" s="196"/>
      <c r="V28" s="196"/>
      <c r="W28" s="196"/>
    </row>
    <row r="29" spans="1:23" x14ac:dyDescent="0.3">
      <c r="A29" s="291" t="s">
        <v>288</v>
      </c>
      <c r="B29" s="290">
        <v>6792</v>
      </c>
      <c r="C29" s="290">
        <v>543</v>
      </c>
      <c r="D29" s="290">
        <v>1948</v>
      </c>
      <c r="E29" s="290">
        <v>156</v>
      </c>
      <c r="F29" s="290">
        <v>8740</v>
      </c>
      <c r="G29" s="290">
        <v>699</v>
      </c>
      <c r="H29" s="85"/>
      <c r="R29" s="196"/>
      <c r="S29" s="196"/>
      <c r="T29" s="196"/>
      <c r="U29" s="196"/>
      <c r="V29" s="196"/>
      <c r="W29" s="196"/>
    </row>
    <row r="30" spans="1:23" x14ac:dyDescent="0.3">
      <c r="A30" s="89" t="s">
        <v>771</v>
      </c>
      <c r="B30" s="85"/>
      <c r="C30" s="85"/>
      <c r="D30" s="85"/>
      <c r="E30" s="85"/>
      <c r="F30" s="85"/>
      <c r="G30" s="85"/>
      <c r="H30" s="85"/>
    </row>
    <row r="31" spans="1:23" x14ac:dyDescent="0.3">
      <c r="A31" s="88"/>
      <c r="B31" s="1019"/>
      <c r="C31" s="85"/>
      <c r="D31" s="85"/>
      <c r="E31" s="971"/>
      <c r="F31" s="971"/>
      <c r="G31" s="971"/>
      <c r="H31" s="85"/>
    </row>
    <row r="32" spans="1:23" x14ac:dyDescent="0.3">
      <c r="A32" s="88" t="s">
        <v>736</v>
      </c>
      <c r="B32" s="1019"/>
      <c r="C32" s="85"/>
      <c r="D32" s="85"/>
      <c r="E32" s="971"/>
      <c r="F32" s="971"/>
      <c r="G32" s="971"/>
      <c r="H32" s="85"/>
    </row>
    <row r="33" spans="1:10" x14ac:dyDescent="0.3">
      <c r="A33" s="994"/>
      <c r="B33" s="2188" t="s">
        <v>735</v>
      </c>
      <c r="C33" s="2192" t="s">
        <v>442</v>
      </c>
      <c r="D33" s="2192"/>
      <c r="E33" s="2192"/>
      <c r="F33" s="2192"/>
      <c r="G33" s="2188" t="s">
        <v>492</v>
      </c>
      <c r="H33" s="462"/>
    </row>
    <row r="34" spans="1:10" ht="26.25" customHeight="1" thickBot="1" x14ac:dyDescent="0.35">
      <c r="A34" s="188" t="s">
        <v>296</v>
      </c>
      <c r="B34" s="2189"/>
      <c r="C34" s="191" t="s">
        <v>441</v>
      </c>
      <c r="D34" s="192" t="s">
        <v>440</v>
      </c>
      <c r="E34" s="192" t="s">
        <v>439</v>
      </c>
      <c r="F34" s="191" t="s">
        <v>438</v>
      </c>
      <c r="G34" s="2189"/>
      <c r="H34" s="191" t="s">
        <v>288</v>
      </c>
    </row>
    <row r="35" spans="1:10" x14ac:dyDescent="0.3">
      <c r="A35" s="1017" t="s">
        <v>434</v>
      </c>
      <c r="B35" s="1018">
        <v>4.5</v>
      </c>
      <c r="C35" s="1018">
        <v>2.5</v>
      </c>
      <c r="D35" s="1018">
        <v>0.2</v>
      </c>
      <c r="E35" s="1018"/>
      <c r="F35" s="1018"/>
      <c r="G35" s="1018">
        <v>2.7</v>
      </c>
      <c r="H35" s="1018">
        <v>7.2</v>
      </c>
    </row>
    <row r="36" spans="1:10" x14ac:dyDescent="0.3">
      <c r="A36" s="1017" t="s">
        <v>382</v>
      </c>
      <c r="B36" s="1018">
        <v>6</v>
      </c>
      <c r="C36" s="1018">
        <v>2.5</v>
      </c>
      <c r="D36" s="1018">
        <v>0.2</v>
      </c>
      <c r="E36" s="1018"/>
      <c r="F36" s="1018"/>
      <c r="G36" s="1018">
        <v>2.7</v>
      </c>
      <c r="H36" s="1018">
        <v>8.6999999999999993</v>
      </c>
      <c r="J36" s="314"/>
    </row>
    <row r="37" spans="1:10" x14ac:dyDescent="0.3">
      <c r="A37" s="1017" t="s">
        <v>437</v>
      </c>
      <c r="B37" s="1018">
        <v>8</v>
      </c>
      <c r="C37" s="1018">
        <v>2.5</v>
      </c>
      <c r="D37" s="1018">
        <v>0.2</v>
      </c>
      <c r="E37" s="1018"/>
      <c r="F37" s="1018"/>
      <c r="G37" s="1018">
        <v>2.7</v>
      </c>
      <c r="H37" s="1018">
        <v>10.7</v>
      </c>
    </row>
    <row r="38" spans="1:10" x14ac:dyDescent="0.3">
      <c r="A38" s="289" t="s">
        <v>137</v>
      </c>
      <c r="B38" s="307"/>
      <c r="C38" s="307"/>
      <c r="D38" s="307"/>
      <c r="E38" s="307"/>
      <c r="F38" s="307"/>
      <c r="G38" s="307"/>
      <c r="H38" s="307"/>
    </row>
    <row r="39" spans="1:10" x14ac:dyDescent="0.3">
      <c r="A39" s="1017" t="s">
        <v>434</v>
      </c>
      <c r="B39" s="978">
        <v>6062</v>
      </c>
      <c r="C39" s="978">
        <v>3368</v>
      </c>
      <c r="D39" s="978">
        <v>250</v>
      </c>
      <c r="E39" s="978"/>
      <c r="F39" s="978"/>
      <c r="G39" s="978">
        <v>3617</v>
      </c>
      <c r="H39" s="978">
        <v>9679</v>
      </c>
    </row>
    <row r="40" spans="1:10" x14ac:dyDescent="0.3">
      <c r="A40" s="1017" t="s">
        <v>382</v>
      </c>
      <c r="B40" s="978">
        <v>8082</v>
      </c>
      <c r="C40" s="978">
        <v>3368</v>
      </c>
      <c r="D40" s="978">
        <v>250</v>
      </c>
      <c r="E40" s="978"/>
      <c r="F40" s="978"/>
      <c r="G40" s="978">
        <v>3617</v>
      </c>
      <c r="H40" s="978">
        <v>11700</v>
      </c>
    </row>
    <row r="41" spans="1:10" x14ac:dyDescent="0.3">
      <c r="A41" s="190" t="s">
        <v>437</v>
      </c>
      <c r="B41" s="154">
        <v>10776</v>
      </c>
      <c r="C41" s="154">
        <v>3368</v>
      </c>
      <c r="D41" s="154">
        <v>250</v>
      </c>
      <c r="E41" s="154"/>
      <c r="F41" s="154"/>
      <c r="G41" s="154">
        <v>3617</v>
      </c>
      <c r="H41" s="154">
        <v>14394</v>
      </c>
    </row>
    <row r="42" spans="1:10" x14ac:dyDescent="0.3">
      <c r="A42" s="129"/>
      <c r="B42" s="122"/>
      <c r="C42" s="122"/>
      <c r="D42" s="122"/>
      <c r="E42" s="122"/>
      <c r="F42" s="122"/>
      <c r="G42" s="122"/>
      <c r="H42" s="1016"/>
    </row>
    <row r="43" spans="1:10" x14ac:dyDescent="0.3">
      <c r="A43" s="122"/>
      <c r="B43" s="122"/>
      <c r="C43" s="122"/>
      <c r="D43" s="122"/>
      <c r="E43" s="122"/>
      <c r="F43" s="122"/>
      <c r="G43" s="122"/>
      <c r="H43" s="122"/>
    </row>
    <row r="44" spans="1:10" ht="15" thickBot="1" x14ac:dyDescent="0.35">
      <c r="A44" s="1266" t="s">
        <v>436</v>
      </c>
      <c r="B44" s="1015"/>
      <c r="C44" s="994"/>
      <c r="D44" s="994"/>
      <c r="E44" s="1014"/>
      <c r="F44" s="1014"/>
      <c r="G44" s="145"/>
      <c r="H44" s="145"/>
    </row>
    <row r="45" spans="1:10" ht="15" thickBot="1" x14ac:dyDescent="0.35">
      <c r="A45" s="126" t="s">
        <v>435</v>
      </c>
      <c r="B45" s="1273" t="s">
        <v>1288</v>
      </c>
      <c r="C45" s="1273" t="s">
        <v>1152</v>
      </c>
      <c r="D45" s="1273" t="s">
        <v>1058</v>
      </c>
      <c r="E45" s="1276" t="s">
        <v>1168</v>
      </c>
      <c r="F45" s="1276" t="s">
        <v>1167</v>
      </c>
      <c r="G45" s="1276" t="s">
        <v>1051</v>
      </c>
      <c r="H45" s="124"/>
    </row>
    <row r="46" spans="1:10" x14ac:dyDescent="0.3">
      <c r="A46" s="190" t="s">
        <v>434</v>
      </c>
      <c r="B46" s="1275">
        <v>12.7</v>
      </c>
      <c r="C46" s="1275">
        <v>12.7</v>
      </c>
      <c r="D46" s="1275">
        <v>11.4</v>
      </c>
      <c r="E46" s="1275">
        <v>10.8</v>
      </c>
      <c r="F46" s="1275">
        <v>10.9</v>
      </c>
      <c r="G46" s="1275">
        <v>11.5</v>
      </c>
      <c r="H46" s="1013"/>
    </row>
    <row r="47" spans="1:10" x14ac:dyDescent="0.3">
      <c r="A47" s="552" t="s">
        <v>1059</v>
      </c>
      <c r="B47" s="122"/>
      <c r="C47" s="122"/>
      <c r="D47" s="122"/>
      <c r="E47" s="122"/>
      <c r="F47" s="122"/>
      <c r="G47" s="122"/>
      <c r="H47" s="122"/>
      <c r="I47" s="145"/>
    </row>
    <row r="48" spans="1:10" x14ac:dyDescent="0.3">
      <c r="A48" s="897"/>
      <c r="B48" s="136"/>
      <c r="C48" s="907"/>
      <c r="D48" s="907"/>
      <c r="E48" s="906"/>
      <c r="F48" s="906"/>
      <c r="G48" s="898"/>
      <c r="H48" s="898"/>
      <c r="I48" s="145"/>
    </row>
    <row r="49" spans="8:8" x14ac:dyDescent="0.3">
      <c r="H49" s="122"/>
    </row>
    <row r="50" spans="8:8" x14ac:dyDescent="0.3">
      <c r="H50" s="122"/>
    </row>
    <row r="51" spans="8:8" x14ac:dyDescent="0.3">
      <c r="H51" s="1012"/>
    </row>
    <row r="52" spans="8:8" x14ac:dyDescent="0.3">
      <c r="H52" s="1012"/>
    </row>
    <row r="53" spans="8:8" x14ac:dyDescent="0.3">
      <c r="H53" s="1012"/>
    </row>
    <row r="54" spans="8:8" x14ac:dyDescent="0.3">
      <c r="H54" s="1012"/>
    </row>
    <row r="55" spans="8:8" x14ac:dyDescent="0.3">
      <c r="H55" s="1012"/>
    </row>
    <row r="56" spans="8:8" x14ac:dyDescent="0.3">
      <c r="H56" s="1012"/>
    </row>
    <row r="57" spans="8:8" x14ac:dyDescent="0.3">
      <c r="H57" s="1012"/>
    </row>
    <row r="58" spans="8:8" x14ac:dyDescent="0.3">
      <c r="H58" s="1012"/>
    </row>
    <row r="59" spans="8:8" x14ac:dyDescent="0.3">
      <c r="H59" s="1012"/>
    </row>
    <row r="60" spans="8:8" x14ac:dyDescent="0.3">
      <c r="H60" s="1012"/>
    </row>
    <row r="61" spans="8:8" x14ac:dyDescent="0.3">
      <c r="H61" s="1012"/>
    </row>
    <row r="62" spans="8:8" x14ac:dyDescent="0.3">
      <c r="H62" s="1012"/>
    </row>
    <row r="63" spans="8:8" x14ac:dyDescent="0.3">
      <c r="H63" s="1012"/>
    </row>
    <row r="64" spans="8:8" x14ac:dyDescent="0.3">
      <c r="H64" s="1012"/>
    </row>
    <row r="65" spans="1:8" x14ac:dyDescent="0.3">
      <c r="H65" s="1012"/>
    </row>
    <row r="66" spans="1:8" x14ac:dyDescent="0.3">
      <c r="H66" s="1012"/>
    </row>
    <row r="67" spans="1:8" x14ac:dyDescent="0.3">
      <c r="H67" s="1012"/>
    </row>
    <row r="68" spans="1:8" x14ac:dyDescent="0.3">
      <c r="H68" s="1012"/>
    </row>
    <row r="69" spans="1:8" x14ac:dyDescent="0.3">
      <c r="H69" s="1012"/>
    </row>
    <row r="70" spans="1:8" x14ac:dyDescent="0.3">
      <c r="H70" s="1012"/>
    </row>
    <row r="71" spans="1:8" x14ac:dyDescent="0.3">
      <c r="H71" s="1012"/>
    </row>
    <row r="72" spans="1:8" x14ac:dyDescent="0.3">
      <c r="H72" s="1012"/>
    </row>
    <row r="73" spans="1:8" x14ac:dyDescent="0.3">
      <c r="H73" s="1012"/>
    </row>
    <row r="74" spans="1:8" x14ac:dyDescent="0.3">
      <c r="H74" s="1012"/>
    </row>
    <row r="75" spans="1:8" x14ac:dyDescent="0.3">
      <c r="H75" s="1012"/>
    </row>
    <row r="76" spans="1:8" x14ac:dyDescent="0.3">
      <c r="H76" s="1012"/>
    </row>
    <row r="77" spans="1:8" x14ac:dyDescent="0.3">
      <c r="H77" s="1012"/>
    </row>
    <row r="78" spans="1:8" x14ac:dyDescent="0.3">
      <c r="A78" s="89"/>
      <c r="B78" s="85"/>
      <c r="C78" s="85"/>
      <c r="D78" s="85"/>
      <c r="E78" s="85"/>
      <c r="F78" s="85"/>
      <c r="G78" s="85"/>
      <c r="H78" s="1012"/>
    </row>
    <row r="79" spans="1:8" x14ac:dyDescent="0.3">
      <c r="A79" s="89"/>
      <c r="B79" s="85"/>
      <c r="C79" s="85"/>
      <c r="D79" s="85"/>
      <c r="E79" s="85"/>
      <c r="F79" s="85"/>
      <c r="G79" s="85"/>
      <c r="H79" s="85"/>
    </row>
    <row r="80" spans="1:8" x14ac:dyDescent="0.3">
      <c r="C80" s="1011"/>
      <c r="D80" s="1010"/>
      <c r="E80" s="1010"/>
      <c r="F80" s="1009"/>
      <c r="G80" s="1008"/>
    </row>
  </sheetData>
  <mergeCells count="12">
    <mergeCell ref="B33:B34"/>
    <mergeCell ref="C33:F33"/>
    <mergeCell ref="G33:G34"/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1203D-9328-4392-99A2-96AFC8BE353F}">
  <sheetPr codeName="Sheet53"/>
  <dimension ref="A1:F59"/>
  <sheetViews>
    <sheetView showGridLines="0" showZeros="0" view="pageLayout" topLeftCell="A58" zoomScaleNormal="100" zoomScaleSheetLayoutView="100" workbookViewId="0">
      <selection sqref="A1:E1"/>
    </sheetView>
  </sheetViews>
  <sheetFormatPr defaultColWidth="9.109375" defaultRowHeight="14.4" x14ac:dyDescent="0.3"/>
  <cols>
    <col min="1" max="1" width="33.5546875" style="122" customWidth="1"/>
    <col min="2" max="4" width="13.88671875" style="122" customWidth="1"/>
    <col min="5" max="5" width="14.6640625" style="122" customWidth="1"/>
    <col min="6" max="6" width="15.33203125" style="1020" customWidth="1"/>
    <col min="7" max="9" width="11.6640625" style="145" customWidth="1"/>
    <col min="10" max="16384" width="9.109375" style="145"/>
  </cols>
  <sheetData>
    <row r="1" spans="1:6" customFormat="1" ht="36" customHeight="1" x14ac:dyDescent="0.3">
      <c r="A1" s="2190" t="s">
        <v>738</v>
      </c>
      <c r="B1" s="2190"/>
      <c r="C1" s="2190"/>
      <c r="D1" s="2190"/>
      <c r="E1" s="2190"/>
      <c r="F1" s="177"/>
    </row>
    <row r="2" spans="1:6" customFormat="1" ht="25.95" customHeight="1" thickBot="1" x14ac:dyDescent="0.35">
      <c r="A2" s="860"/>
      <c r="B2" s="860" t="s">
        <v>487</v>
      </c>
      <c r="C2" s="860" t="s">
        <v>486</v>
      </c>
      <c r="D2" s="860" t="s">
        <v>573</v>
      </c>
      <c r="E2" s="861" t="s">
        <v>485</v>
      </c>
      <c r="F2" s="180" t="s">
        <v>484</v>
      </c>
    </row>
    <row r="3" spans="1:6" x14ac:dyDescent="0.3">
      <c r="A3" s="994" t="s">
        <v>483</v>
      </c>
      <c r="B3" s="947">
        <v>1513</v>
      </c>
      <c r="C3" s="947">
        <v>0</v>
      </c>
      <c r="D3" s="947">
        <v>11613</v>
      </c>
      <c r="E3" s="947">
        <v>0</v>
      </c>
      <c r="F3" s="991">
        <v>56.2</v>
      </c>
    </row>
    <row r="4" spans="1:6" x14ac:dyDescent="0.3">
      <c r="A4" s="993" t="s">
        <v>471</v>
      </c>
      <c r="B4" s="947"/>
      <c r="C4" s="947"/>
      <c r="D4" s="947"/>
      <c r="E4" s="947"/>
      <c r="F4" s="991"/>
    </row>
    <row r="5" spans="1:6" x14ac:dyDescent="0.3">
      <c r="A5" s="992" t="s">
        <v>480</v>
      </c>
      <c r="B5" s="947">
        <v>600</v>
      </c>
      <c r="C5" s="947">
        <v>0</v>
      </c>
      <c r="D5" s="947">
        <v>3784</v>
      </c>
      <c r="E5" s="947">
        <v>0</v>
      </c>
      <c r="F5" s="991">
        <v>27.6</v>
      </c>
    </row>
    <row r="6" spans="1:6" x14ac:dyDescent="0.3">
      <c r="A6" s="992" t="s">
        <v>479</v>
      </c>
      <c r="B6" s="947">
        <v>680</v>
      </c>
      <c r="C6" s="947">
        <v>0</v>
      </c>
      <c r="D6" s="947">
        <v>3798</v>
      </c>
      <c r="E6" s="947">
        <v>0</v>
      </c>
      <c r="F6" s="991">
        <v>49.9</v>
      </c>
    </row>
    <row r="7" spans="1:6" x14ac:dyDescent="0.3">
      <c r="A7" s="992" t="s">
        <v>478</v>
      </c>
      <c r="B7" s="947">
        <v>118</v>
      </c>
      <c r="C7" s="947">
        <v>0</v>
      </c>
      <c r="D7" s="947">
        <v>3193</v>
      </c>
      <c r="E7" s="947">
        <v>0</v>
      </c>
      <c r="F7" s="991">
        <v>84.8</v>
      </c>
    </row>
    <row r="8" spans="1:6" x14ac:dyDescent="0.3">
      <c r="A8" s="992" t="s">
        <v>477</v>
      </c>
      <c r="B8" s="947">
        <v>77</v>
      </c>
      <c r="C8" s="947">
        <v>0</v>
      </c>
      <c r="D8" s="947">
        <v>705</v>
      </c>
      <c r="E8" s="947">
        <v>0</v>
      </c>
      <c r="F8" s="991">
        <v>100.6</v>
      </c>
    </row>
    <row r="9" spans="1:6" x14ac:dyDescent="0.3">
      <c r="A9" s="992" t="s">
        <v>476</v>
      </c>
      <c r="B9" s="947">
        <v>17</v>
      </c>
      <c r="C9" s="947">
        <v>0</v>
      </c>
      <c r="D9" s="947">
        <v>57</v>
      </c>
      <c r="E9" s="947">
        <v>0</v>
      </c>
      <c r="F9" s="991">
        <v>126.4</v>
      </c>
    </row>
    <row r="10" spans="1:6" x14ac:dyDescent="0.3">
      <c r="A10" s="992" t="s">
        <v>475</v>
      </c>
      <c r="B10" s="947">
        <v>0</v>
      </c>
      <c r="C10" s="947">
        <v>0</v>
      </c>
      <c r="D10" s="947">
        <v>11</v>
      </c>
      <c r="E10" s="947">
        <v>0</v>
      </c>
      <c r="F10" s="991">
        <v>162</v>
      </c>
    </row>
    <row r="11" spans="1:6" x14ac:dyDescent="0.3">
      <c r="A11" s="992" t="s">
        <v>474</v>
      </c>
      <c r="B11" s="947">
        <v>21</v>
      </c>
      <c r="C11" s="947">
        <v>0</v>
      </c>
      <c r="D11" s="947">
        <v>27</v>
      </c>
      <c r="E11" s="947">
        <v>0</v>
      </c>
      <c r="F11" s="991">
        <v>245.4</v>
      </c>
    </row>
    <row r="12" spans="1:6" x14ac:dyDescent="0.3">
      <c r="A12" s="992" t="s">
        <v>463</v>
      </c>
      <c r="B12" s="947">
        <v>0</v>
      </c>
      <c r="C12" s="947">
        <v>0</v>
      </c>
      <c r="D12" s="947">
        <v>38</v>
      </c>
      <c r="E12" s="947">
        <v>0</v>
      </c>
      <c r="F12" s="991">
        <v>29.6</v>
      </c>
    </row>
    <row r="13" spans="1:6" x14ac:dyDescent="0.3">
      <c r="A13" s="994"/>
      <c r="B13" s="947"/>
      <c r="C13" s="947"/>
      <c r="D13" s="947"/>
      <c r="E13" s="947"/>
      <c r="F13" s="991"/>
    </row>
    <row r="14" spans="1:6" x14ac:dyDescent="0.3">
      <c r="A14" s="994" t="s">
        <v>482</v>
      </c>
      <c r="B14" s="947">
        <v>82094</v>
      </c>
      <c r="C14" s="947">
        <v>60710</v>
      </c>
      <c r="D14" s="947">
        <v>113282</v>
      </c>
      <c r="E14" s="947">
        <v>33165</v>
      </c>
      <c r="F14" s="991">
        <v>49</v>
      </c>
    </row>
    <row r="15" spans="1:6" x14ac:dyDescent="0.3">
      <c r="A15" s="993" t="s">
        <v>471</v>
      </c>
      <c r="B15"/>
      <c r="C15"/>
      <c r="D15"/>
      <c r="E15"/>
      <c r="F15" s="179"/>
    </row>
    <row r="16" spans="1:6" x14ac:dyDescent="0.3">
      <c r="A16" s="992" t="s">
        <v>480</v>
      </c>
      <c r="B16" s="947">
        <v>6895</v>
      </c>
      <c r="C16" s="947">
        <v>5831</v>
      </c>
      <c r="D16" s="947">
        <v>9972</v>
      </c>
      <c r="E16" s="947">
        <v>3388</v>
      </c>
      <c r="F16" s="991">
        <v>18.3</v>
      </c>
    </row>
    <row r="17" spans="1:6" x14ac:dyDescent="0.3">
      <c r="A17" s="992" t="s">
        <v>479</v>
      </c>
      <c r="B17" s="947">
        <v>22793</v>
      </c>
      <c r="C17" s="947">
        <v>24210</v>
      </c>
      <c r="D17" s="947">
        <v>36507</v>
      </c>
      <c r="E17" s="947">
        <v>13137</v>
      </c>
      <c r="F17" s="991">
        <v>35</v>
      </c>
    </row>
    <row r="18" spans="1:6" x14ac:dyDescent="0.3">
      <c r="A18" s="992" t="s">
        <v>478</v>
      </c>
      <c r="B18" s="947">
        <v>39347</v>
      </c>
      <c r="C18" s="947">
        <v>24033</v>
      </c>
      <c r="D18" s="947">
        <v>51627</v>
      </c>
      <c r="E18" s="947">
        <v>13049</v>
      </c>
      <c r="F18" s="991">
        <v>55</v>
      </c>
    </row>
    <row r="19" spans="1:6" x14ac:dyDescent="0.3">
      <c r="A19" s="992" t="s">
        <v>477</v>
      </c>
      <c r="B19" s="947">
        <v>8096</v>
      </c>
      <c r="C19" s="947">
        <v>4839</v>
      </c>
      <c r="D19" s="947">
        <v>10172</v>
      </c>
      <c r="E19" s="947">
        <v>2933</v>
      </c>
      <c r="F19" s="991">
        <v>71</v>
      </c>
    </row>
    <row r="20" spans="1:6" x14ac:dyDescent="0.3">
      <c r="A20" s="992" t="s">
        <v>476</v>
      </c>
      <c r="B20" s="947">
        <v>1292</v>
      </c>
      <c r="C20" s="947">
        <v>506</v>
      </c>
      <c r="D20" s="947">
        <v>1422</v>
      </c>
      <c r="E20" s="947">
        <v>292</v>
      </c>
      <c r="F20" s="991">
        <v>102</v>
      </c>
    </row>
    <row r="21" spans="1:6" x14ac:dyDescent="0.3">
      <c r="A21" s="992" t="s">
        <v>475</v>
      </c>
      <c r="B21" s="947">
        <v>459</v>
      </c>
      <c r="C21" s="947">
        <v>207</v>
      </c>
      <c r="D21" s="947">
        <v>516</v>
      </c>
      <c r="E21" s="947">
        <v>135</v>
      </c>
      <c r="F21" s="991">
        <v>139.6</v>
      </c>
    </row>
    <row r="22" spans="1:6" x14ac:dyDescent="0.3">
      <c r="A22" s="992" t="s">
        <v>474</v>
      </c>
      <c r="B22" s="947">
        <v>435</v>
      </c>
      <c r="C22" s="947">
        <v>388</v>
      </c>
      <c r="D22" s="947">
        <v>526</v>
      </c>
      <c r="E22" s="947">
        <v>231</v>
      </c>
      <c r="F22" s="991">
        <v>161</v>
      </c>
    </row>
    <row r="23" spans="1:6" x14ac:dyDescent="0.3">
      <c r="A23" s="992" t="s">
        <v>463</v>
      </c>
      <c r="B23" s="947">
        <v>2777</v>
      </c>
      <c r="C23" s="947">
        <v>696</v>
      </c>
      <c r="D23" s="947">
        <v>2540</v>
      </c>
      <c r="E23" s="947">
        <v>0</v>
      </c>
      <c r="F23" s="991">
        <v>88.5</v>
      </c>
    </row>
    <row r="24" spans="1:6" x14ac:dyDescent="0.3">
      <c r="A24" s="994"/>
      <c r="B24" s="947"/>
      <c r="C24" s="947"/>
      <c r="D24" s="947"/>
      <c r="E24" s="947"/>
      <c r="F24" s="991"/>
    </row>
    <row r="25" spans="1:6" x14ac:dyDescent="0.3">
      <c r="A25" s="994" t="s">
        <v>481</v>
      </c>
      <c r="B25" s="947">
        <v>27798</v>
      </c>
      <c r="C25" s="947">
        <v>4541</v>
      </c>
      <c r="D25" s="947">
        <v>34621</v>
      </c>
      <c r="E25" s="947">
        <v>2299</v>
      </c>
      <c r="F25" s="991">
        <v>18.399999999999999</v>
      </c>
    </row>
    <row r="26" spans="1:6" x14ac:dyDescent="0.3">
      <c r="A26" s="993" t="s">
        <v>471</v>
      </c>
      <c r="B26"/>
      <c r="C26"/>
      <c r="D26"/>
      <c r="E26"/>
      <c r="F26" s="179"/>
    </row>
    <row r="27" spans="1:6" x14ac:dyDescent="0.3">
      <c r="A27" s="992" t="s">
        <v>480</v>
      </c>
      <c r="B27" s="947">
        <v>11269</v>
      </c>
      <c r="C27" s="947">
        <v>484</v>
      </c>
      <c r="D27" s="947">
        <v>12628</v>
      </c>
      <c r="E27" s="947">
        <v>192</v>
      </c>
      <c r="F27" s="991">
        <v>9.3000000000000007</v>
      </c>
    </row>
    <row r="28" spans="1:6" x14ac:dyDescent="0.3">
      <c r="A28" s="992" t="s">
        <v>479</v>
      </c>
      <c r="B28" s="947">
        <v>15777</v>
      </c>
      <c r="C28" s="947">
        <v>1510</v>
      </c>
      <c r="D28" s="947">
        <v>19264</v>
      </c>
      <c r="E28" s="947">
        <v>695</v>
      </c>
      <c r="F28" s="991">
        <v>16.3</v>
      </c>
    </row>
    <row r="29" spans="1:6" x14ac:dyDescent="0.3">
      <c r="A29" s="992" t="s">
        <v>478</v>
      </c>
      <c r="B29" s="947">
        <v>629</v>
      </c>
      <c r="C29" s="947">
        <v>1796</v>
      </c>
      <c r="D29" s="947">
        <v>2410</v>
      </c>
      <c r="E29" s="947">
        <v>1208</v>
      </c>
      <c r="F29" s="991">
        <v>62.5</v>
      </c>
    </row>
    <row r="30" spans="1:6" x14ac:dyDescent="0.3">
      <c r="A30" s="992" t="s">
        <v>477</v>
      </c>
      <c r="B30" s="947">
        <v>62</v>
      </c>
      <c r="C30" s="947">
        <v>405</v>
      </c>
      <c r="D30" s="947">
        <v>195</v>
      </c>
      <c r="E30" s="947">
        <v>139</v>
      </c>
      <c r="F30" s="991">
        <v>114.7</v>
      </c>
    </row>
    <row r="31" spans="1:6" x14ac:dyDescent="0.3">
      <c r="A31" s="992" t="s">
        <v>476</v>
      </c>
      <c r="B31" s="947">
        <v>17</v>
      </c>
      <c r="C31" s="947">
        <v>175</v>
      </c>
      <c r="D31" s="947">
        <v>42</v>
      </c>
      <c r="E31" s="947">
        <v>29</v>
      </c>
      <c r="F31" s="991">
        <v>226.9</v>
      </c>
    </row>
    <row r="32" spans="1:6" x14ac:dyDescent="0.3">
      <c r="A32" s="992" t="s">
        <v>475</v>
      </c>
      <c r="B32" s="947">
        <v>0</v>
      </c>
      <c r="C32" s="947">
        <v>5</v>
      </c>
      <c r="D32" s="947">
        <v>1</v>
      </c>
      <c r="E32" s="947">
        <v>0</v>
      </c>
      <c r="F32" s="991">
        <v>280.39999999999998</v>
      </c>
    </row>
    <row r="33" spans="1:6" x14ac:dyDescent="0.3">
      <c r="A33" s="992" t="s">
        <v>474</v>
      </c>
      <c r="B33" s="947">
        <v>44</v>
      </c>
      <c r="C33" s="947">
        <v>166</v>
      </c>
      <c r="D33" s="947">
        <v>81</v>
      </c>
      <c r="E33" s="947">
        <v>35</v>
      </c>
      <c r="F33" s="991">
        <v>285.3</v>
      </c>
    </row>
    <row r="34" spans="1:6" x14ac:dyDescent="0.3">
      <c r="A34" s="992" t="s">
        <v>463</v>
      </c>
      <c r="B34" s="947">
        <v>0</v>
      </c>
      <c r="C34" s="947">
        <v>0</v>
      </c>
      <c r="D34" s="947">
        <v>0</v>
      </c>
      <c r="E34" s="947">
        <v>0</v>
      </c>
      <c r="F34" s="991">
        <v>0</v>
      </c>
    </row>
    <row r="35" spans="1:6" x14ac:dyDescent="0.3">
      <c r="A35" s="994"/>
      <c r="B35" s="947"/>
      <c r="C35" s="947"/>
      <c r="D35" s="947"/>
      <c r="E35" s="947"/>
      <c r="F35" s="991"/>
    </row>
    <row r="36" spans="1:6" x14ac:dyDescent="0.3">
      <c r="A36" s="994" t="s">
        <v>473</v>
      </c>
      <c r="B36" s="947">
        <v>15253</v>
      </c>
      <c r="C36" s="947">
        <v>3278</v>
      </c>
      <c r="D36" s="947">
        <v>16575</v>
      </c>
      <c r="E36" s="947">
        <v>1322</v>
      </c>
      <c r="F36" s="991">
        <v>17.5</v>
      </c>
    </row>
    <row r="37" spans="1:6" x14ac:dyDescent="0.3">
      <c r="A37" s="993" t="s">
        <v>471</v>
      </c>
      <c r="B37"/>
      <c r="C37"/>
      <c r="D37"/>
      <c r="E37"/>
      <c r="F37" s="179"/>
    </row>
    <row r="38" spans="1:6" x14ac:dyDescent="0.3">
      <c r="A38" s="992" t="s">
        <v>470</v>
      </c>
      <c r="B38" s="947">
        <v>8546</v>
      </c>
      <c r="C38" s="947">
        <v>2314</v>
      </c>
      <c r="D38" s="947">
        <v>9460</v>
      </c>
      <c r="E38" s="947">
        <v>914</v>
      </c>
      <c r="F38" s="991">
        <v>11.3</v>
      </c>
    </row>
    <row r="39" spans="1:6" x14ac:dyDescent="0.3">
      <c r="A39" s="992" t="s">
        <v>469</v>
      </c>
      <c r="B39" s="947">
        <v>3907</v>
      </c>
      <c r="C39" s="947">
        <v>553</v>
      </c>
      <c r="D39" s="947">
        <v>4139</v>
      </c>
      <c r="E39" s="947">
        <v>232</v>
      </c>
      <c r="F39" s="991">
        <v>11.3</v>
      </c>
    </row>
    <row r="40" spans="1:6" x14ac:dyDescent="0.3">
      <c r="A40" s="992" t="s">
        <v>468</v>
      </c>
      <c r="B40" s="947">
        <v>1520</v>
      </c>
      <c r="C40" s="947">
        <v>275</v>
      </c>
      <c r="D40" s="947">
        <v>1637</v>
      </c>
      <c r="E40" s="947">
        <v>117</v>
      </c>
      <c r="F40" s="991">
        <v>18.5</v>
      </c>
    </row>
    <row r="41" spans="1:6" x14ac:dyDescent="0.3">
      <c r="A41" s="992" t="s">
        <v>467</v>
      </c>
      <c r="B41" s="947">
        <v>719</v>
      </c>
      <c r="C41" s="947">
        <v>124</v>
      </c>
      <c r="D41" s="947">
        <v>771</v>
      </c>
      <c r="E41" s="947">
        <v>52</v>
      </c>
      <c r="F41" s="991">
        <v>33.5</v>
      </c>
    </row>
    <row r="42" spans="1:6" x14ac:dyDescent="0.3">
      <c r="A42" s="992" t="s">
        <v>466</v>
      </c>
      <c r="B42" s="947">
        <v>63</v>
      </c>
      <c r="C42" s="947">
        <v>4</v>
      </c>
      <c r="D42" s="947">
        <v>65</v>
      </c>
      <c r="E42" s="947">
        <v>2</v>
      </c>
      <c r="F42" s="991">
        <v>53.1</v>
      </c>
    </row>
    <row r="43" spans="1:6" x14ac:dyDescent="0.3">
      <c r="A43" s="992" t="s">
        <v>465</v>
      </c>
      <c r="B43" s="947">
        <v>156</v>
      </c>
      <c r="C43" s="947">
        <v>3</v>
      </c>
      <c r="D43" s="947">
        <v>158</v>
      </c>
      <c r="E43" s="947">
        <v>2</v>
      </c>
      <c r="F43" s="991">
        <v>96.8</v>
      </c>
    </row>
    <row r="44" spans="1:6" x14ac:dyDescent="0.3">
      <c r="A44" s="992" t="s">
        <v>464</v>
      </c>
      <c r="B44" s="947">
        <v>5</v>
      </c>
      <c r="C44" s="947">
        <v>1</v>
      </c>
      <c r="D44" s="947">
        <v>5</v>
      </c>
      <c r="E44" s="947">
        <v>0</v>
      </c>
      <c r="F44" s="991">
        <v>88.8</v>
      </c>
    </row>
    <row r="45" spans="1:6" x14ac:dyDescent="0.3">
      <c r="A45" s="992" t="s">
        <v>463</v>
      </c>
      <c r="B45" s="947">
        <v>337</v>
      </c>
      <c r="C45" s="947">
        <v>4</v>
      </c>
      <c r="D45" s="947">
        <v>340</v>
      </c>
      <c r="E45" s="947">
        <v>3</v>
      </c>
      <c r="F45" s="991">
        <v>179.3</v>
      </c>
    </row>
    <row r="46" spans="1:6" x14ac:dyDescent="0.3">
      <c r="A46" s="165"/>
      <c r="B46" s="896"/>
      <c r="C46" s="896"/>
      <c r="D46" s="896"/>
      <c r="E46" s="896"/>
      <c r="F46" s="1025"/>
    </row>
    <row r="47" spans="1:6" ht="17.25" customHeight="1" x14ac:dyDescent="0.3">
      <c r="A47" s="2193" t="s">
        <v>783</v>
      </c>
      <c r="B47" s="2193"/>
      <c r="C47" s="2193"/>
      <c r="D47" s="2193"/>
      <c r="E47" s="2193"/>
      <c r="F47" s="2193"/>
    </row>
    <row r="48" spans="1:6" x14ac:dyDescent="0.3">
      <c r="A48" s="1024" t="s">
        <v>461</v>
      </c>
      <c r="B48" s="1023"/>
      <c r="C48" s="1023"/>
      <c r="D48" s="1023"/>
      <c r="E48" s="1023"/>
      <c r="F48" s="1022"/>
    </row>
    <row r="49" spans="1:6" x14ac:dyDescent="0.3">
      <c r="B49" s="129"/>
      <c r="C49" s="129"/>
      <c r="D49" s="129"/>
      <c r="E49" s="129"/>
      <c r="F49" s="1021"/>
    </row>
    <row r="57" spans="1:6" x14ac:dyDescent="0.3">
      <c r="A57" s="189"/>
    </row>
    <row r="58" spans="1:6" x14ac:dyDescent="0.3">
      <c r="A58" s="189"/>
    </row>
    <row r="59" spans="1:6" x14ac:dyDescent="0.3">
      <c r="A59" s="189"/>
    </row>
  </sheetData>
  <mergeCells count="2">
    <mergeCell ref="A1:E1"/>
    <mergeCell ref="A47:F47"/>
  </mergeCells>
  <pageMargins left="0.7" right="0.7" top="0.75" bottom="0.75" header="0.3" footer="0.3"/>
  <pageSetup paperSize="9" scale="7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B2399-303D-43BA-8FB9-D0AFF5470556}">
  <sheetPr codeName="Sheet54"/>
  <dimension ref="A1:L15"/>
  <sheetViews>
    <sheetView showGridLines="0" view="pageLayout" topLeftCell="A55" zoomScaleNormal="100" zoomScaleSheetLayoutView="100" workbookViewId="0"/>
  </sheetViews>
  <sheetFormatPr defaultColWidth="9.109375" defaultRowHeight="14.4" x14ac:dyDescent="0.3"/>
  <cols>
    <col min="1" max="1" width="28.6640625" style="122" customWidth="1"/>
    <col min="2" max="9" width="9.6640625" style="122" customWidth="1"/>
    <col min="10" max="10" width="9.6640625" style="145" customWidth="1"/>
    <col min="11" max="16384" width="9.109375" style="145"/>
  </cols>
  <sheetData>
    <row r="1" spans="1:12" ht="50.25" customHeight="1" thickBot="1" x14ac:dyDescent="0.35">
      <c r="A1" s="193"/>
      <c r="B1" s="860" t="s">
        <v>487</v>
      </c>
      <c r="C1" s="2194" t="s">
        <v>486</v>
      </c>
      <c r="D1" s="2194"/>
      <c r="E1" s="2194" t="s">
        <v>573</v>
      </c>
      <c r="F1" s="2194"/>
      <c r="G1" s="2194" t="s">
        <v>485</v>
      </c>
      <c r="H1" s="2194"/>
      <c r="I1" s="2194" t="s">
        <v>484</v>
      </c>
      <c r="J1" s="2194"/>
    </row>
    <row r="2" spans="1:12" x14ac:dyDescent="0.3">
      <c r="A2" s="165" t="s">
        <v>472</v>
      </c>
      <c r="B2" s="896">
        <v>12608</v>
      </c>
      <c r="C2" s="145"/>
      <c r="D2" s="896">
        <v>23460</v>
      </c>
      <c r="E2" s="145"/>
      <c r="F2" s="896">
        <v>28954</v>
      </c>
      <c r="G2" s="145"/>
      <c r="H2" s="896">
        <v>17936</v>
      </c>
      <c r="I2" s="145"/>
      <c r="J2" s="1025">
        <v>26.2</v>
      </c>
    </row>
    <row r="3" spans="1:12" x14ac:dyDescent="0.3">
      <c r="A3" s="1026" t="s">
        <v>471</v>
      </c>
      <c r="B3" s="896"/>
      <c r="C3" s="145"/>
      <c r="D3" s="896"/>
      <c r="E3" s="145"/>
      <c r="F3" s="896"/>
      <c r="G3" s="145"/>
      <c r="H3" s="896"/>
      <c r="I3" s="145"/>
      <c r="J3" s="1025"/>
    </row>
    <row r="4" spans="1:12" x14ac:dyDescent="0.3">
      <c r="A4" s="165" t="s">
        <v>470</v>
      </c>
      <c r="B4" s="896">
        <v>3950</v>
      </c>
      <c r="C4" s="145"/>
      <c r="D4" s="896">
        <v>13749</v>
      </c>
      <c r="E4" s="145"/>
      <c r="F4" s="896">
        <v>14536</v>
      </c>
      <c r="G4" s="145"/>
      <c r="H4" s="896">
        <v>10763</v>
      </c>
      <c r="I4" s="145"/>
      <c r="J4" s="1025">
        <v>9.6999999999999993</v>
      </c>
    </row>
    <row r="5" spans="1:12" x14ac:dyDescent="0.3">
      <c r="A5" s="165" t="s">
        <v>469</v>
      </c>
      <c r="B5" s="896">
        <v>3467</v>
      </c>
      <c r="C5" s="145"/>
      <c r="D5" s="896">
        <v>5149</v>
      </c>
      <c r="E5" s="145"/>
      <c r="F5" s="896">
        <v>6922</v>
      </c>
      <c r="G5" s="145"/>
      <c r="H5" s="896">
        <v>3914</v>
      </c>
      <c r="I5" s="145"/>
      <c r="J5" s="1025">
        <v>18.399999999999999</v>
      </c>
      <c r="L5" s="314"/>
    </row>
    <row r="6" spans="1:12" x14ac:dyDescent="0.3">
      <c r="A6" s="165" t="s">
        <v>468</v>
      </c>
      <c r="B6" s="896">
        <v>2047</v>
      </c>
      <c r="C6" s="145"/>
      <c r="D6" s="896">
        <v>2154</v>
      </c>
      <c r="E6" s="145"/>
      <c r="F6" s="896">
        <v>3172</v>
      </c>
      <c r="G6" s="145"/>
      <c r="H6" s="896">
        <v>1627</v>
      </c>
      <c r="I6" s="145"/>
      <c r="J6" s="1025">
        <v>31.8</v>
      </c>
    </row>
    <row r="7" spans="1:12" x14ac:dyDescent="0.3">
      <c r="A7" s="165" t="s">
        <v>467</v>
      </c>
      <c r="B7" s="896">
        <v>1201</v>
      </c>
      <c r="C7" s="145"/>
      <c r="D7" s="896">
        <v>1396</v>
      </c>
      <c r="E7" s="145"/>
      <c r="F7" s="896">
        <v>1916</v>
      </c>
      <c r="G7" s="145"/>
      <c r="H7" s="896">
        <v>976</v>
      </c>
      <c r="I7" s="145"/>
      <c r="J7" s="1025">
        <v>44.9</v>
      </c>
    </row>
    <row r="8" spans="1:12" x14ac:dyDescent="0.3">
      <c r="A8" s="165" t="s">
        <v>466</v>
      </c>
      <c r="B8" s="896">
        <v>857</v>
      </c>
      <c r="C8" s="145"/>
      <c r="D8" s="896">
        <v>374</v>
      </c>
      <c r="E8" s="145"/>
      <c r="F8" s="896">
        <v>1069</v>
      </c>
      <c r="G8" s="145"/>
      <c r="H8" s="896">
        <v>294</v>
      </c>
      <c r="I8" s="145"/>
      <c r="J8" s="1025">
        <v>48.4</v>
      </c>
    </row>
    <row r="9" spans="1:12" x14ac:dyDescent="0.3">
      <c r="A9" s="165" t="s">
        <v>465</v>
      </c>
      <c r="B9" s="896">
        <v>586</v>
      </c>
      <c r="C9" s="145"/>
      <c r="D9" s="896">
        <v>194</v>
      </c>
      <c r="E9" s="145"/>
      <c r="F9" s="896">
        <v>654</v>
      </c>
      <c r="G9" s="145"/>
      <c r="H9" s="896">
        <v>157</v>
      </c>
      <c r="I9" s="145"/>
      <c r="J9" s="1025">
        <v>71.3</v>
      </c>
    </row>
    <row r="10" spans="1:12" x14ac:dyDescent="0.3">
      <c r="A10" s="165" t="s">
        <v>464</v>
      </c>
      <c r="B10" s="896">
        <v>31</v>
      </c>
      <c r="C10" s="145"/>
      <c r="D10" s="896">
        <v>244</v>
      </c>
      <c r="E10" s="145"/>
      <c r="F10" s="896">
        <v>77</v>
      </c>
      <c r="G10" s="145"/>
      <c r="H10" s="896">
        <v>41</v>
      </c>
      <c r="I10" s="145"/>
      <c r="J10" s="1025">
        <v>79.099999999999994</v>
      </c>
    </row>
    <row r="11" spans="1:12" x14ac:dyDescent="0.3">
      <c r="A11" s="165" t="s">
        <v>463</v>
      </c>
      <c r="B11" s="896">
        <v>469</v>
      </c>
      <c r="C11" s="145"/>
      <c r="D11" s="896">
        <v>200</v>
      </c>
      <c r="E11" s="145"/>
      <c r="F11" s="896">
        <v>608</v>
      </c>
      <c r="G11" s="145"/>
      <c r="H11" s="896">
        <v>164</v>
      </c>
      <c r="I11" s="145"/>
      <c r="J11" s="1025">
        <v>325.10000000000002</v>
      </c>
    </row>
    <row r="12" spans="1:12" x14ac:dyDescent="0.3">
      <c r="A12" s="165"/>
      <c r="B12" s="896"/>
      <c r="C12" s="145"/>
      <c r="D12" s="896"/>
      <c r="E12" s="145"/>
      <c r="F12" s="896"/>
      <c r="G12" s="145"/>
      <c r="H12" s="896"/>
      <c r="I12" s="145"/>
      <c r="J12" s="1025"/>
    </row>
    <row r="13" spans="1:12" x14ac:dyDescent="0.3">
      <c r="A13" s="165" t="s">
        <v>462</v>
      </c>
      <c r="B13" s="896">
        <v>2694</v>
      </c>
      <c r="C13" s="145"/>
      <c r="D13" s="896" t="s">
        <v>62</v>
      </c>
      <c r="E13" s="145"/>
      <c r="F13" s="896">
        <v>2694</v>
      </c>
      <c r="G13" s="145"/>
      <c r="H13" s="896" t="s">
        <v>62</v>
      </c>
      <c r="I13" s="145"/>
      <c r="J13" s="1025">
        <v>90.8</v>
      </c>
    </row>
    <row r="14" spans="1:12" ht="21.6" customHeight="1" x14ac:dyDescent="0.3">
      <c r="A14" s="2193" t="s">
        <v>783</v>
      </c>
      <c r="B14" s="2193"/>
      <c r="C14" s="2193"/>
      <c r="D14" s="2193"/>
      <c r="E14" s="2193"/>
      <c r="F14" s="2193"/>
      <c r="G14" s="244"/>
      <c r="H14" s="244"/>
      <c r="I14" s="244"/>
      <c r="J14" s="243"/>
    </row>
    <row r="15" spans="1:12" x14ac:dyDescent="0.3">
      <c r="A15" s="1024" t="s">
        <v>461</v>
      </c>
      <c r="B15" s="1023"/>
      <c r="C15" s="1023"/>
      <c r="D15" s="1023"/>
      <c r="E15" s="1023"/>
      <c r="F15" s="1022"/>
    </row>
  </sheetData>
  <mergeCells count="5"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4D04-2FB9-4D22-8CAB-EC5E0D8C42CF}">
  <sheetPr codeName="Sheet55">
    <tabColor rgb="FFFFFF99"/>
  </sheetPr>
  <dimension ref="A1:I66"/>
  <sheetViews>
    <sheetView view="pageLayout" topLeftCell="A61" zoomScaleNormal="100" zoomScaleSheetLayoutView="100" workbookViewId="0"/>
  </sheetViews>
  <sheetFormatPr defaultColWidth="9.109375" defaultRowHeight="14.4" x14ac:dyDescent="0.3"/>
  <cols>
    <col min="1" max="2" width="37.6640625" style="94" customWidth="1"/>
    <col min="3" max="3" width="13.33203125" style="94" customWidth="1"/>
    <col min="4" max="4" width="13" style="94" customWidth="1"/>
    <col min="5" max="6" width="17" style="94" customWidth="1"/>
    <col min="7" max="7" width="15" style="94" customWidth="1"/>
    <col min="8" max="16384" width="9.109375" style="94"/>
  </cols>
  <sheetData>
    <row r="1" spans="1:9" ht="13.5" customHeight="1" x14ac:dyDescent="0.3">
      <c r="A1" s="273" t="s">
        <v>496</v>
      </c>
      <c r="B1" s="272"/>
      <c r="C1" s="271"/>
      <c r="D1" s="271"/>
      <c r="E1" s="271"/>
      <c r="F1" s="271"/>
      <c r="G1" s="272"/>
      <c r="I1" s="272"/>
    </row>
    <row r="2" spans="1:9" ht="13.5" customHeight="1" x14ac:dyDescent="0.3">
      <c r="A2" s="272"/>
      <c r="B2" s="272"/>
      <c r="C2" s="271"/>
      <c r="D2" s="271"/>
      <c r="E2" s="271"/>
      <c r="F2" s="271"/>
      <c r="G2" s="271"/>
    </row>
    <row r="3" spans="1:9" ht="13.5" customHeight="1" x14ac:dyDescent="0.3">
      <c r="A3" s="759" t="s">
        <v>495</v>
      </c>
      <c r="B3" s="759"/>
      <c r="C3" s="269"/>
      <c r="D3" s="269"/>
      <c r="E3" s="269"/>
      <c r="F3" s="269"/>
      <c r="G3" s="269"/>
    </row>
    <row r="4" spans="1:9" ht="13.5" customHeight="1" x14ac:dyDescent="0.3">
      <c r="A4" s="665" t="s">
        <v>1261</v>
      </c>
      <c r="B4" s="282"/>
      <c r="C4" s="269"/>
      <c r="D4" s="269"/>
      <c r="E4" s="269"/>
      <c r="F4" s="269"/>
      <c r="G4" s="269"/>
    </row>
    <row r="5" spans="1:9" ht="13.5" customHeight="1" x14ac:dyDescent="0.3">
      <c r="A5" s="270" t="s">
        <v>1257</v>
      </c>
      <c r="B5" s="792"/>
      <c r="C5" s="269"/>
      <c r="D5" s="269"/>
      <c r="E5" s="269"/>
      <c r="F5" s="269"/>
      <c r="G5" s="269"/>
    </row>
    <row r="6" spans="1:9" ht="13.5" customHeight="1" x14ac:dyDescent="0.3">
      <c r="A6" s="769"/>
      <c r="B6" s="769"/>
      <c r="C6" s="771"/>
      <c r="D6" s="771"/>
      <c r="E6" s="790"/>
      <c r="F6" s="790"/>
      <c r="G6" s="790"/>
    </row>
    <row r="7" spans="1:9" ht="13.5" customHeight="1" x14ac:dyDescent="0.3">
      <c r="A7" s="791"/>
      <c r="B7" s="791"/>
      <c r="C7" s="421"/>
      <c r="D7" s="777"/>
      <c r="E7" s="777"/>
      <c r="F7" s="421"/>
      <c r="G7" s="777"/>
    </row>
    <row r="8" spans="1:9" ht="13.5" customHeight="1" x14ac:dyDescent="0.3">
      <c r="A8" s="791"/>
      <c r="B8" s="791"/>
      <c r="C8" s="781"/>
      <c r="D8" s="783"/>
      <c r="E8" s="783"/>
      <c r="F8" s="781"/>
      <c r="G8" s="777"/>
    </row>
    <row r="9" spans="1:9" ht="13.5" customHeight="1" x14ac:dyDescent="0.3">
      <c r="A9" s="769"/>
      <c r="B9" s="769"/>
      <c r="C9" s="771"/>
      <c r="D9" s="772"/>
      <c r="E9" s="772"/>
      <c r="F9" s="771"/>
      <c r="G9" s="790"/>
    </row>
    <row r="10" spans="1:9" ht="13.5" customHeight="1" x14ac:dyDescent="0.3">
      <c r="A10" s="789"/>
      <c r="B10" s="789"/>
      <c r="C10" s="788"/>
      <c r="D10" s="787"/>
      <c r="E10" s="787"/>
      <c r="F10" s="788"/>
      <c r="G10" s="787"/>
    </row>
    <row r="11" spans="1:9" ht="13.5" customHeight="1" x14ac:dyDescent="0.3">
      <c r="A11" s="785"/>
      <c r="B11" s="785"/>
      <c r="C11" s="421"/>
      <c r="D11" s="777"/>
      <c r="E11" s="777"/>
      <c r="F11" s="786"/>
      <c r="G11" s="421"/>
    </row>
    <row r="12" spans="1:9" ht="13.5" customHeight="1" x14ac:dyDescent="0.3">
      <c r="A12" s="785"/>
      <c r="B12" s="785"/>
      <c r="C12" s="784"/>
      <c r="D12" s="783"/>
      <c r="E12" s="783"/>
      <c r="F12" s="782"/>
      <c r="G12" s="781"/>
    </row>
    <row r="13" spans="1:9" ht="13.5" customHeight="1" x14ac:dyDescent="0.3">
      <c r="A13" s="780"/>
      <c r="B13" s="780"/>
      <c r="C13" s="779"/>
      <c r="D13" s="772"/>
      <c r="E13" s="772"/>
      <c r="F13" s="778"/>
      <c r="G13" s="771"/>
      <c r="H13" s="265"/>
    </row>
    <row r="14" spans="1:9" ht="13.5" customHeight="1" x14ac:dyDescent="0.3">
      <c r="A14" s="777"/>
      <c r="B14" s="777"/>
      <c r="C14" s="777"/>
      <c r="D14" s="777"/>
      <c r="E14" s="777"/>
      <c r="F14" s="421"/>
      <c r="G14" s="777"/>
      <c r="H14" s="265"/>
    </row>
    <row r="15" spans="1:9" ht="13.5" customHeight="1" x14ac:dyDescent="0.3">
      <c r="A15" s="769"/>
      <c r="B15" s="769"/>
      <c r="C15" s="775"/>
      <c r="D15" s="776"/>
      <c r="E15" s="776"/>
      <c r="F15" s="775"/>
      <c r="G15" s="775"/>
      <c r="H15" s="265"/>
    </row>
    <row r="16" spans="1:9" ht="13.5" customHeight="1" x14ac:dyDescent="0.3">
      <c r="C16" s="269"/>
      <c r="D16" s="269"/>
      <c r="E16" s="269"/>
      <c r="F16" s="269"/>
      <c r="G16" s="269"/>
      <c r="H16" s="265"/>
    </row>
    <row r="17" spans="1:8" ht="13.5" customHeight="1" x14ac:dyDescent="0.3">
      <c r="A17" s="753"/>
      <c r="B17" s="753"/>
      <c r="C17" s="753"/>
      <c r="D17" s="753"/>
      <c r="E17" s="753"/>
      <c r="F17" s="752"/>
      <c r="G17" s="269"/>
      <c r="H17" s="265"/>
    </row>
    <row r="18" spans="1:8" ht="13.5" customHeight="1" x14ac:dyDescent="0.3">
      <c r="A18" s="753"/>
      <c r="B18" s="753"/>
      <c r="C18" s="753"/>
      <c r="D18" s="753"/>
      <c r="E18" s="753"/>
      <c r="F18" s="752"/>
      <c r="G18" s="269"/>
      <c r="H18" s="265"/>
    </row>
    <row r="19" spans="1:8" ht="13.5" customHeight="1" x14ac:dyDescent="0.3">
      <c r="A19" s="774"/>
      <c r="B19" s="774"/>
      <c r="C19" s="774"/>
      <c r="D19" s="774"/>
      <c r="E19" s="774"/>
      <c r="F19" s="773"/>
      <c r="G19" s="269"/>
      <c r="H19" s="265"/>
    </row>
    <row r="20" spans="1:8" ht="13.5" customHeight="1" x14ac:dyDescent="0.3">
      <c r="A20" s="774"/>
      <c r="B20" s="774"/>
      <c r="C20" s="774"/>
      <c r="D20" s="774"/>
      <c r="E20" s="774"/>
      <c r="F20" s="773"/>
      <c r="H20" s="265"/>
    </row>
    <row r="21" spans="1:8" ht="13.5" customHeight="1" x14ac:dyDescent="0.3">
      <c r="C21" s="759"/>
      <c r="H21" s="265"/>
    </row>
    <row r="22" spans="1:8" ht="13.5" customHeight="1" x14ac:dyDescent="0.3">
      <c r="H22" s="265"/>
    </row>
    <row r="23" spans="1:8" ht="13.5" customHeight="1" x14ac:dyDescent="0.3">
      <c r="C23" s="269"/>
      <c r="D23" s="267"/>
      <c r="E23" s="269"/>
      <c r="F23" s="269"/>
      <c r="G23" s="268"/>
      <c r="H23" s="265"/>
    </row>
    <row r="24" spans="1:8" ht="13.5" customHeight="1" x14ac:dyDescent="0.3">
      <c r="C24" s="269"/>
      <c r="D24" s="269"/>
      <c r="E24" s="269"/>
      <c r="F24" s="269"/>
      <c r="G24" s="268"/>
      <c r="H24" s="265"/>
    </row>
    <row r="25" spans="1:8" ht="13.5" customHeight="1" x14ac:dyDescent="0.3">
      <c r="C25" s="269"/>
      <c r="D25" s="269"/>
      <c r="E25" s="269"/>
      <c r="F25" s="269"/>
      <c r="G25" s="267"/>
      <c r="H25" s="265"/>
    </row>
    <row r="26" spans="1:8" ht="13.5" customHeight="1" x14ac:dyDescent="0.3">
      <c r="C26" s="772"/>
      <c r="D26" s="772"/>
      <c r="E26" s="269"/>
      <c r="F26" s="269"/>
      <c r="G26" s="269"/>
      <c r="H26" s="265"/>
    </row>
    <row r="27" spans="1:8" ht="13.5" customHeight="1" x14ac:dyDescent="0.3">
      <c r="C27" s="772"/>
      <c r="D27" s="772"/>
      <c r="E27" s="771"/>
      <c r="F27" s="771"/>
      <c r="G27" s="771"/>
      <c r="H27" s="265"/>
    </row>
    <row r="28" spans="1:8" ht="13.5" customHeight="1" x14ac:dyDescent="0.3">
      <c r="A28" s="758" t="s">
        <v>494</v>
      </c>
      <c r="B28" s="759"/>
      <c r="C28" s="763"/>
      <c r="D28" s="763"/>
      <c r="E28" s="765"/>
      <c r="F28" s="765"/>
      <c r="G28" s="765"/>
      <c r="H28" s="265"/>
    </row>
    <row r="29" spans="1:8" ht="13.5" customHeight="1" x14ac:dyDescent="0.3">
      <c r="A29" s="270" t="str">
        <f>A5</f>
        <v>End of Q1 2020</v>
      </c>
      <c r="B29" s="266"/>
      <c r="C29" s="763"/>
      <c r="D29" s="763"/>
      <c r="E29" s="765"/>
      <c r="F29" s="765"/>
      <c r="G29" s="765"/>
      <c r="H29" s="265"/>
    </row>
    <row r="30" spans="1:8" ht="13.5" customHeight="1" x14ac:dyDescent="0.3">
      <c r="A30" s="770"/>
      <c r="B30" s="770"/>
      <c r="C30" s="763"/>
      <c r="D30" s="763"/>
      <c r="E30" s="768"/>
      <c r="F30" s="768"/>
      <c r="G30" s="768"/>
      <c r="H30" s="265"/>
    </row>
    <row r="31" spans="1:8" ht="13.5" customHeight="1" x14ac:dyDescent="0.3">
      <c r="A31" s="269"/>
      <c r="B31" s="269"/>
      <c r="C31" s="763"/>
      <c r="D31" s="763"/>
      <c r="E31" s="768"/>
      <c r="F31" s="768"/>
      <c r="G31" s="768"/>
      <c r="H31" s="265"/>
    </row>
    <row r="32" spans="1:8" ht="13.5" customHeight="1" x14ac:dyDescent="0.3">
      <c r="A32" s="269"/>
      <c r="B32" s="269"/>
      <c r="C32" s="763"/>
      <c r="D32" s="763"/>
      <c r="E32" s="768"/>
      <c r="F32" s="768"/>
      <c r="G32" s="768"/>
      <c r="H32" s="265"/>
    </row>
    <row r="33" spans="1:8" ht="13.5" customHeight="1" x14ac:dyDescent="0.3">
      <c r="A33" s="769"/>
      <c r="B33" s="769"/>
      <c r="C33" s="763"/>
      <c r="D33" s="763"/>
      <c r="E33" s="765"/>
      <c r="F33" s="765"/>
      <c r="G33" s="765"/>
      <c r="H33" s="265"/>
    </row>
    <row r="34" spans="1:8" ht="13.5" customHeight="1" x14ac:dyDescent="0.3">
      <c r="A34" s="766"/>
      <c r="B34" s="766"/>
      <c r="C34" s="763"/>
      <c r="D34" s="763"/>
      <c r="E34" s="768"/>
      <c r="F34" s="768"/>
      <c r="G34" s="768"/>
      <c r="H34" s="265"/>
    </row>
    <row r="35" spans="1:8" ht="13.5" customHeight="1" x14ac:dyDescent="0.3">
      <c r="A35" s="766"/>
      <c r="B35" s="766"/>
      <c r="C35" s="763"/>
      <c r="D35" s="763"/>
      <c r="E35" s="768"/>
      <c r="F35" s="768"/>
      <c r="G35" s="768"/>
      <c r="H35" s="265"/>
    </row>
    <row r="36" spans="1:8" ht="13.5" customHeight="1" x14ac:dyDescent="0.3">
      <c r="A36" s="764"/>
      <c r="B36" s="764"/>
      <c r="C36" s="763"/>
      <c r="D36" s="763"/>
      <c r="E36" s="768"/>
      <c r="F36" s="768"/>
      <c r="G36" s="768"/>
      <c r="H36" s="265"/>
    </row>
    <row r="37" spans="1:8" ht="13.5" customHeight="1" x14ac:dyDescent="0.3">
      <c r="A37" s="766"/>
      <c r="B37" s="766"/>
      <c r="C37" s="763"/>
      <c r="D37" s="763"/>
      <c r="E37" s="768"/>
      <c r="F37" s="768"/>
      <c r="G37" s="768"/>
      <c r="H37" s="265"/>
    </row>
    <row r="38" spans="1:8" ht="13.5" customHeight="1" x14ac:dyDescent="0.3">
      <c r="A38" s="766"/>
      <c r="B38" s="766"/>
      <c r="C38" s="763"/>
      <c r="D38" s="763"/>
      <c r="E38" s="765"/>
      <c r="F38" s="765"/>
      <c r="G38" s="765"/>
      <c r="H38" s="265"/>
    </row>
    <row r="39" spans="1:8" ht="13.5" customHeight="1" x14ac:dyDescent="0.3">
      <c r="A39" s="766"/>
      <c r="B39" s="766"/>
      <c r="C39" s="763"/>
      <c r="D39" s="763"/>
      <c r="E39" s="767"/>
      <c r="F39" s="767"/>
      <c r="G39" s="767"/>
      <c r="H39" s="265"/>
    </row>
    <row r="40" spans="1:8" ht="13.5" customHeight="1" x14ac:dyDescent="0.3">
      <c r="A40" s="766"/>
      <c r="B40" s="766"/>
      <c r="C40" s="763"/>
      <c r="D40" s="763"/>
      <c r="E40" s="765"/>
      <c r="F40" s="765"/>
      <c r="G40" s="765"/>
      <c r="H40" s="265"/>
    </row>
    <row r="41" spans="1:8" ht="13.5" customHeight="1" x14ac:dyDescent="0.3">
      <c r="A41" s="766"/>
      <c r="B41" s="766"/>
      <c r="E41" s="765"/>
      <c r="F41" s="765"/>
      <c r="G41" s="765"/>
      <c r="H41" s="265"/>
    </row>
    <row r="42" spans="1:8" ht="13.5" customHeight="1" x14ac:dyDescent="0.3">
      <c r="A42" s="764"/>
      <c r="B42" s="764"/>
      <c r="C42" s="763"/>
      <c r="D42" s="763"/>
      <c r="H42" s="265"/>
    </row>
    <row r="43" spans="1:8" ht="13.5" customHeight="1" x14ac:dyDescent="0.3">
      <c r="C43" s="763"/>
      <c r="D43" s="763"/>
      <c r="H43" s="265"/>
    </row>
    <row r="44" spans="1:8" ht="13.5" customHeight="1" x14ac:dyDescent="0.3">
      <c r="C44" s="763"/>
      <c r="D44" s="763"/>
      <c r="H44" s="265"/>
    </row>
    <row r="45" spans="1:8" ht="13.5" customHeight="1" x14ac:dyDescent="0.3">
      <c r="H45" s="265"/>
    </row>
    <row r="46" spans="1:8" ht="13.5" customHeight="1" x14ac:dyDescent="0.3">
      <c r="C46" s="762"/>
      <c r="D46" s="761"/>
      <c r="E46" s="760"/>
      <c r="F46" s="760"/>
      <c r="G46" s="760"/>
      <c r="H46" s="265"/>
    </row>
    <row r="47" spans="1:8" ht="13.5" customHeight="1" x14ac:dyDescent="0.3">
      <c r="H47" s="265"/>
    </row>
    <row r="48" spans="1:8" ht="13.5" customHeight="1" x14ac:dyDescent="0.3">
      <c r="B48" s="759"/>
      <c r="C48" s="754"/>
      <c r="D48" s="755"/>
      <c r="H48" s="265"/>
    </row>
    <row r="49" spans="1:8" ht="13.5" customHeight="1" x14ac:dyDescent="0.3">
      <c r="B49" s="266"/>
      <c r="C49" s="754"/>
      <c r="D49" s="755"/>
      <c r="H49" s="265"/>
    </row>
    <row r="50" spans="1:8" ht="13.5" customHeight="1" x14ac:dyDescent="0.3">
      <c r="A50" s="758" t="s">
        <v>493</v>
      </c>
      <c r="B50" s="756"/>
      <c r="C50" s="757"/>
      <c r="D50" s="754"/>
      <c r="H50" s="265"/>
    </row>
    <row r="51" spans="1:8" ht="13.5" customHeight="1" x14ac:dyDescent="0.3">
      <c r="A51" s="270" t="str">
        <f>A5</f>
        <v>End of Q1 2020</v>
      </c>
      <c r="B51" s="756"/>
      <c r="C51" s="755"/>
      <c r="D51" s="754"/>
      <c r="H51" s="265"/>
    </row>
    <row r="52" spans="1:8" ht="13.5" customHeight="1" x14ac:dyDescent="0.3">
      <c r="H52" s="265"/>
    </row>
    <row r="53" spans="1:8" ht="13.5" customHeight="1" x14ac:dyDescent="0.3">
      <c r="A53" s="753"/>
      <c r="B53" s="753"/>
      <c r="C53" s="753"/>
      <c r="D53" s="753"/>
      <c r="E53" s="753"/>
      <c r="F53" s="752"/>
      <c r="H53" s="265"/>
    </row>
    <row r="54" spans="1:8" ht="13.5" customHeight="1" x14ac:dyDescent="0.3">
      <c r="A54" s="753"/>
      <c r="B54" s="753"/>
      <c r="C54" s="753"/>
      <c r="D54" s="753"/>
      <c r="E54" s="753"/>
      <c r="F54" s="752"/>
      <c r="H54" s="265"/>
    </row>
    <row r="55" spans="1:8" ht="13.5" customHeight="1" x14ac:dyDescent="0.3">
      <c r="A55" s="515"/>
      <c r="B55" s="515"/>
      <c r="H55" s="265"/>
    </row>
    <row r="56" spans="1:8" ht="13.5" customHeight="1" x14ac:dyDescent="0.3">
      <c r="B56" s="515"/>
      <c r="H56" s="265"/>
    </row>
    <row r="57" spans="1:8" x14ac:dyDescent="0.3">
      <c r="H57" s="265"/>
    </row>
    <row r="58" spans="1:8" x14ac:dyDescent="0.3">
      <c r="H58" s="265"/>
    </row>
    <row r="59" spans="1:8" x14ac:dyDescent="0.3">
      <c r="H59" s="265"/>
    </row>
    <row r="60" spans="1:8" x14ac:dyDescent="0.3">
      <c r="H60" s="265"/>
    </row>
    <row r="61" spans="1:8" x14ac:dyDescent="0.3">
      <c r="H61" s="265"/>
    </row>
    <row r="62" spans="1:8" x14ac:dyDescent="0.3">
      <c r="H62" s="265"/>
    </row>
    <row r="63" spans="1:8" x14ac:dyDescent="0.3">
      <c r="H63" s="265"/>
    </row>
    <row r="64" spans="1:8" x14ac:dyDescent="0.3">
      <c r="H64" s="265"/>
    </row>
    <row r="65" spans="8:8" x14ac:dyDescent="0.3">
      <c r="H65" s="265"/>
    </row>
    <row r="66" spans="8:8" x14ac:dyDescent="0.3">
      <c r="H66" s="265"/>
    </row>
  </sheetData>
  <pageMargins left="0.7" right="0.7" top="0.75" bottom="0.75" header="0.3" footer="0.3"/>
  <pageSetup paperSize="9" scale="80" pageOrder="overThenDown" orientation="portrait" r:id="rId1"/>
  <headerFooter>
    <oddHeader>&amp;R&amp;"Arial,Regular"&amp;8Risk, liquidity and capital management</oddHead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0C437-E943-423D-AE33-F7567B669965}">
  <sheetPr>
    <tabColor rgb="FFFFFF99"/>
  </sheetPr>
  <dimension ref="A1:BE61"/>
  <sheetViews>
    <sheetView view="pageLayout" topLeftCell="AS46" zoomScale="90" zoomScaleNormal="100" zoomScaleSheetLayoutView="110" zoomScalePageLayoutView="90" workbookViewId="0">
      <selection activeCell="AW12" sqref="AW12"/>
    </sheetView>
  </sheetViews>
  <sheetFormatPr defaultColWidth="9.109375" defaultRowHeight="14.4" x14ac:dyDescent="0.3"/>
  <cols>
    <col min="1" max="1" width="50.33203125" style="79" customWidth="1"/>
    <col min="2" max="6" width="9.6640625" style="79" customWidth="1"/>
    <col min="7" max="7" width="1.44140625" style="79" customWidth="1"/>
    <col min="8" max="8" width="43.6640625" style="75" customWidth="1"/>
    <col min="9" max="9" width="7.6640625" style="75" customWidth="1"/>
    <col min="10" max="10" width="7.109375" style="75" customWidth="1"/>
    <col min="11" max="11" width="7.88671875" style="75" customWidth="1"/>
    <col min="12" max="12" width="7.44140625" style="75" customWidth="1"/>
    <col min="13" max="13" width="7.5546875" style="75" customWidth="1"/>
    <col min="14" max="14" width="8.33203125" style="75" customWidth="1"/>
    <col min="15" max="15" width="10.44140625" style="75" customWidth="1"/>
    <col min="16" max="16" width="7.5546875" style="75" bestFit="1" customWidth="1"/>
    <col min="17" max="17" width="7.33203125" style="75" customWidth="1"/>
    <col min="18" max="18" width="37" style="75" customWidth="1"/>
    <col min="19" max="19" width="6.33203125" style="75" customWidth="1"/>
    <col min="20" max="20" width="7.44140625" style="75" customWidth="1"/>
    <col min="21" max="21" width="8" style="75" customWidth="1"/>
    <col min="22" max="25" width="6.5546875" style="75" customWidth="1"/>
    <col min="26" max="26" width="7.109375" style="75" customWidth="1"/>
    <col min="27" max="27" width="6.33203125" style="75" customWidth="1"/>
    <col min="28" max="28" width="1" style="75" customWidth="1"/>
    <col min="29" max="29" width="35.44140625" style="75" customWidth="1"/>
    <col min="30" max="30" width="7.5546875" style="75" customWidth="1"/>
    <col min="31" max="31" width="7.109375" style="75" customWidth="1"/>
    <col min="32" max="32" width="8.109375" style="75" customWidth="1"/>
    <col min="33" max="33" width="6.44140625" style="75" customWidth="1"/>
    <col min="34" max="34" width="6.6640625" style="75" customWidth="1"/>
    <col min="35" max="35" width="6.88671875" style="75" customWidth="1"/>
    <col min="36" max="36" width="6.5546875" style="75" customWidth="1"/>
    <col min="37" max="37" width="7.109375" style="75" customWidth="1"/>
    <col min="38" max="38" width="6.33203125" style="75" customWidth="1"/>
    <col min="39" max="39" width="33.6640625" style="75" customWidth="1"/>
    <col min="40" max="48" width="7.88671875" style="75" customWidth="1"/>
    <col min="49" max="49" width="31" style="75" customWidth="1"/>
    <col min="50" max="55" width="11.109375" style="75" customWidth="1"/>
    <col min="56" max="16384" width="9.109375" style="75"/>
  </cols>
  <sheetData>
    <row r="1" spans="1:57" ht="13.5" customHeight="1" x14ac:dyDescent="0.3">
      <c r="A1" s="77" t="s">
        <v>540</v>
      </c>
      <c r="B1" s="76"/>
      <c r="C1" s="76"/>
      <c r="D1" s="76"/>
      <c r="E1" s="76"/>
      <c r="F1" s="76"/>
      <c r="G1" s="76"/>
      <c r="H1" s="77" t="s">
        <v>539</v>
      </c>
      <c r="I1" s="202"/>
      <c r="J1" s="202"/>
      <c r="K1" s="202"/>
      <c r="L1" s="202"/>
      <c r="M1" s="202"/>
      <c r="N1" s="202"/>
      <c r="O1" s="202"/>
      <c r="P1" s="202"/>
      <c r="Q1" s="202"/>
      <c r="R1" s="77" t="s">
        <v>538</v>
      </c>
      <c r="AC1" s="77" t="s">
        <v>538</v>
      </c>
      <c r="AM1" s="77" t="s">
        <v>538</v>
      </c>
      <c r="AW1" s="77" t="s">
        <v>719</v>
      </c>
      <c r="AX1" s="202"/>
      <c r="AY1" s="202"/>
      <c r="AZ1" s="202"/>
      <c r="BA1" s="202"/>
      <c r="BB1" s="202"/>
      <c r="BC1" s="202"/>
    </row>
    <row r="2" spans="1:57" ht="13.5" customHeight="1" x14ac:dyDescent="0.3">
      <c r="A2" s="204" t="s">
        <v>1279</v>
      </c>
      <c r="B2" s="473"/>
      <c r="C2" s="473"/>
      <c r="D2" s="473"/>
      <c r="E2" s="473"/>
      <c r="F2" s="473"/>
      <c r="G2" s="473"/>
      <c r="H2" s="204" t="s">
        <v>1279</v>
      </c>
      <c r="I2" s="202"/>
      <c r="J2" s="202"/>
      <c r="K2" s="202"/>
      <c r="L2" s="202"/>
      <c r="M2" s="202"/>
      <c r="N2" s="202"/>
      <c r="O2" s="202"/>
      <c r="P2" s="202"/>
      <c r="Q2" s="202"/>
      <c r="R2" s="204" t="s">
        <v>1279</v>
      </c>
      <c r="AC2" s="204" t="s">
        <v>1279</v>
      </c>
      <c r="AM2" s="204" t="s">
        <v>1279</v>
      </c>
      <c r="AW2" s="204" t="s">
        <v>1279</v>
      </c>
      <c r="AX2" s="202"/>
      <c r="AY2" s="202"/>
      <c r="AZ2" s="202"/>
      <c r="BA2" s="202"/>
      <c r="BB2" s="202"/>
      <c r="BC2" s="202"/>
    </row>
    <row r="3" spans="1:57" ht="12" customHeight="1" x14ac:dyDescent="0.3">
      <c r="A3" s="210"/>
      <c r="B3" s="894"/>
      <c r="C3" s="894"/>
      <c r="D3" s="894"/>
      <c r="E3" s="894"/>
      <c r="F3" s="894"/>
      <c r="G3" s="894"/>
      <c r="Q3" s="893"/>
      <c r="R3" s="80" t="s">
        <v>537</v>
      </c>
      <c r="AC3" s="80" t="s">
        <v>537</v>
      </c>
      <c r="AM3" s="80" t="s">
        <v>537</v>
      </c>
      <c r="AW3" s="80"/>
      <c r="AX3" s="468"/>
      <c r="AY3" s="468"/>
      <c r="AZ3" s="468"/>
      <c r="BA3" s="468"/>
      <c r="BB3" s="468"/>
      <c r="BC3" s="468"/>
      <c r="BD3" s="468"/>
      <c r="BE3" s="468"/>
    </row>
    <row r="4" spans="1:57" ht="15" thickBot="1" x14ac:dyDescent="0.35">
      <c r="A4" s="210"/>
      <c r="B4" s="875"/>
      <c r="C4" s="875"/>
      <c r="D4" s="875"/>
      <c r="E4" s="875"/>
      <c r="F4" s="875"/>
      <c r="G4" s="875"/>
      <c r="H4" s="96"/>
      <c r="Q4" s="892"/>
      <c r="AW4" s="479"/>
      <c r="AX4" s="2195" t="s">
        <v>536</v>
      </c>
      <c r="AY4" s="2195"/>
      <c r="AZ4" s="2195" t="s">
        <v>529</v>
      </c>
      <c r="BA4" s="2195"/>
      <c r="BB4" s="2195" t="s">
        <v>533</v>
      </c>
      <c r="BC4" s="2195"/>
      <c r="BD4" s="468"/>
      <c r="BE4" s="468"/>
    </row>
    <row r="5" spans="1:57" ht="26.25" customHeight="1" thickBot="1" x14ac:dyDescent="0.35">
      <c r="A5" s="209" t="s">
        <v>718</v>
      </c>
      <c r="B5" s="475"/>
      <c r="C5" s="475"/>
      <c r="D5" s="475"/>
      <c r="E5" s="475"/>
      <c r="F5" s="475"/>
      <c r="G5" s="875"/>
      <c r="Q5" s="892"/>
      <c r="R5" s="874" t="s">
        <v>533</v>
      </c>
      <c r="S5" s="870" t="s">
        <v>522</v>
      </c>
      <c r="T5" s="870" t="s">
        <v>521</v>
      </c>
      <c r="U5" s="870" t="s">
        <v>520</v>
      </c>
      <c r="V5" s="870" t="s">
        <v>519</v>
      </c>
      <c r="W5" s="870" t="s">
        <v>518</v>
      </c>
      <c r="X5" s="870" t="s">
        <v>517</v>
      </c>
      <c r="Y5" s="870" t="s">
        <v>516</v>
      </c>
      <c r="Z5" s="870" t="s">
        <v>515</v>
      </c>
      <c r="AA5" s="870" t="s">
        <v>288</v>
      </c>
      <c r="AB5" s="78"/>
      <c r="AC5" s="874" t="s">
        <v>534</v>
      </c>
      <c r="AD5" s="870" t="s">
        <v>522</v>
      </c>
      <c r="AE5" s="870" t="s">
        <v>521</v>
      </c>
      <c r="AF5" s="870" t="s">
        <v>520</v>
      </c>
      <c r="AG5" s="870" t="s">
        <v>519</v>
      </c>
      <c r="AH5" s="870" t="s">
        <v>518</v>
      </c>
      <c r="AI5" s="870" t="s">
        <v>517</v>
      </c>
      <c r="AJ5" s="870" t="s">
        <v>516</v>
      </c>
      <c r="AK5" s="870" t="s">
        <v>515</v>
      </c>
      <c r="AL5" s="870" t="s">
        <v>288</v>
      </c>
      <c r="AM5" s="874" t="s">
        <v>523</v>
      </c>
      <c r="AN5" s="870" t="s">
        <v>522</v>
      </c>
      <c r="AO5" s="870" t="s">
        <v>521</v>
      </c>
      <c r="AP5" s="870" t="s">
        <v>520</v>
      </c>
      <c r="AQ5" s="870" t="s">
        <v>519</v>
      </c>
      <c r="AR5" s="870" t="s">
        <v>518</v>
      </c>
      <c r="AS5" s="870" t="s">
        <v>517</v>
      </c>
      <c r="AT5" s="870" t="s">
        <v>516</v>
      </c>
      <c r="AU5" s="870" t="s">
        <v>515</v>
      </c>
      <c r="AV5" s="870" t="s">
        <v>288</v>
      </c>
      <c r="AW5" s="478" t="s">
        <v>137</v>
      </c>
      <c r="AX5" s="2008" t="s">
        <v>614</v>
      </c>
      <c r="AY5" s="477" t="s">
        <v>613</v>
      </c>
      <c r="AZ5" s="477" t="s">
        <v>614</v>
      </c>
      <c r="BA5" s="477" t="s">
        <v>613</v>
      </c>
      <c r="BB5" s="477" t="s">
        <v>614</v>
      </c>
      <c r="BC5" s="477" t="s">
        <v>613</v>
      </c>
      <c r="BD5" s="468"/>
      <c r="BE5" s="468"/>
    </row>
    <row r="6" spans="1:57" ht="20.25" customHeight="1" thickBot="1" x14ac:dyDescent="0.35">
      <c r="A6" s="209"/>
      <c r="B6" s="475"/>
      <c r="C6" s="475"/>
      <c r="D6" s="475"/>
      <c r="E6" s="475"/>
      <c r="F6" s="475"/>
      <c r="G6" s="875"/>
      <c r="H6" s="891" t="s">
        <v>289</v>
      </c>
      <c r="I6" s="873" t="s">
        <v>533</v>
      </c>
      <c r="J6" s="873" t="s">
        <v>529</v>
      </c>
      <c r="K6" s="873" t="s">
        <v>534</v>
      </c>
      <c r="L6" s="890" t="s">
        <v>530</v>
      </c>
      <c r="M6" s="873" t="s">
        <v>523</v>
      </c>
      <c r="N6" s="873" t="s">
        <v>3</v>
      </c>
      <c r="O6" s="873" t="s">
        <v>535</v>
      </c>
      <c r="P6" s="873" t="s">
        <v>288</v>
      </c>
      <c r="Q6" s="96"/>
      <c r="R6" s="466" t="s">
        <v>514</v>
      </c>
      <c r="S6" s="467">
        <v>20.6</v>
      </c>
      <c r="T6" s="469" t="s">
        <v>62</v>
      </c>
      <c r="U6" s="469" t="s">
        <v>62</v>
      </c>
      <c r="V6" s="469" t="s">
        <v>62</v>
      </c>
      <c r="W6" s="469" t="s">
        <v>62</v>
      </c>
      <c r="X6" s="469" t="s">
        <v>62</v>
      </c>
      <c r="Y6" s="469" t="s">
        <v>62</v>
      </c>
      <c r="Z6" s="469" t="s">
        <v>62</v>
      </c>
      <c r="AA6" s="469">
        <v>20.6</v>
      </c>
      <c r="AB6" s="78"/>
      <c r="AC6" s="466" t="s">
        <v>514</v>
      </c>
      <c r="AD6" s="467">
        <v>5.0999999999999996</v>
      </c>
      <c r="AE6" s="469" t="s">
        <v>62</v>
      </c>
      <c r="AF6" s="469" t="s">
        <v>62</v>
      </c>
      <c r="AG6" s="469" t="s">
        <v>62</v>
      </c>
      <c r="AH6" s="469" t="s">
        <v>62</v>
      </c>
      <c r="AI6" s="469" t="s">
        <v>62</v>
      </c>
      <c r="AJ6" s="469" t="s">
        <v>62</v>
      </c>
      <c r="AK6" s="469" t="s">
        <v>62</v>
      </c>
      <c r="AL6" s="469">
        <v>5.0999999999999996</v>
      </c>
      <c r="AM6" s="466" t="s">
        <v>514</v>
      </c>
      <c r="AN6" s="467">
        <v>8.1999999999999993</v>
      </c>
      <c r="AO6" s="469" t="s">
        <v>62</v>
      </c>
      <c r="AP6" s="469" t="s">
        <v>62</v>
      </c>
      <c r="AQ6" s="469" t="s">
        <v>62</v>
      </c>
      <c r="AR6" s="469" t="s">
        <v>62</v>
      </c>
      <c r="AS6" s="469" t="s">
        <v>62</v>
      </c>
      <c r="AT6" s="469" t="s">
        <v>62</v>
      </c>
      <c r="AU6" s="469" t="s">
        <v>62</v>
      </c>
      <c r="AV6" s="469">
        <v>8.1999999999999993</v>
      </c>
      <c r="AW6" s="2206"/>
      <c r="AX6" s="2205"/>
      <c r="AY6" s="2205"/>
      <c r="AZ6" s="2205"/>
      <c r="BA6" s="2205"/>
      <c r="BB6" s="2205"/>
      <c r="BC6" s="2205"/>
      <c r="BD6" s="468"/>
      <c r="BE6" s="468"/>
    </row>
    <row r="7" spans="1:57" ht="13.5" customHeight="1" x14ac:dyDescent="0.3">
      <c r="A7" s="209"/>
      <c r="B7" s="468"/>
      <c r="C7" s="468"/>
      <c r="D7" s="468"/>
      <c r="E7" s="468"/>
      <c r="F7" s="468"/>
      <c r="G7" s="875"/>
      <c r="H7" s="466" t="s">
        <v>514</v>
      </c>
      <c r="I7" s="467">
        <v>20.6</v>
      </c>
      <c r="J7" s="467">
        <v>14.3</v>
      </c>
      <c r="K7" s="467">
        <v>5.0999999999999996</v>
      </c>
      <c r="L7" s="467">
        <v>5.8</v>
      </c>
      <c r="M7" s="467">
        <v>8.1999999999999993</v>
      </c>
      <c r="N7" s="467">
        <v>0.2</v>
      </c>
      <c r="O7" s="2202"/>
      <c r="P7" s="467">
        <v>54.1</v>
      </c>
      <c r="Q7" s="96"/>
      <c r="R7" s="466" t="s">
        <v>513</v>
      </c>
      <c r="S7" s="467">
        <v>15.7</v>
      </c>
      <c r="T7" s="467">
        <v>4.3</v>
      </c>
      <c r="U7" s="467">
        <v>10</v>
      </c>
      <c r="V7" s="467">
        <v>7.9</v>
      </c>
      <c r="W7" s="467">
        <v>19.2</v>
      </c>
      <c r="X7" s="467">
        <v>12.5</v>
      </c>
      <c r="Y7" s="467">
        <v>15.9</v>
      </c>
      <c r="Z7" s="469" t="s">
        <v>62</v>
      </c>
      <c r="AA7" s="469">
        <v>85.6</v>
      </c>
      <c r="AB7" s="78"/>
      <c r="AC7" s="466" t="s">
        <v>513</v>
      </c>
      <c r="AD7" s="467">
        <v>11.1</v>
      </c>
      <c r="AE7" s="467">
        <v>2.6</v>
      </c>
      <c r="AF7" s="467">
        <v>8.5</v>
      </c>
      <c r="AG7" s="467">
        <v>5.7</v>
      </c>
      <c r="AH7" s="467">
        <v>12.6</v>
      </c>
      <c r="AI7" s="467">
        <v>4.5999999999999996</v>
      </c>
      <c r="AJ7" s="467">
        <v>36.200000000000003</v>
      </c>
      <c r="AK7" s="469" t="s">
        <v>62</v>
      </c>
      <c r="AL7" s="469">
        <v>81.3</v>
      </c>
      <c r="AM7" s="466" t="s">
        <v>513</v>
      </c>
      <c r="AN7" s="467">
        <v>5</v>
      </c>
      <c r="AO7" s="467">
        <v>1.9</v>
      </c>
      <c r="AP7" s="467">
        <v>4.2</v>
      </c>
      <c r="AQ7" s="467">
        <v>5.3</v>
      </c>
      <c r="AR7" s="467">
        <v>10.9</v>
      </c>
      <c r="AS7" s="467">
        <v>12.1</v>
      </c>
      <c r="AT7" s="467">
        <v>13.8</v>
      </c>
      <c r="AU7" s="469" t="s">
        <v>62</v>
      </c>
      <c r="AV7" s="469">
        <v>53.2</v>
      </c>
      <c r="AW7" s="884"/>
      <c r="AX7" s="889"/>
      <c r="AY7" s="889"/>
      <c r="AZ7" s="889"/>
      <c r="BA7" s="889"/>
      <c r="BB7" s="889"/>
      <c r="BC7" s="889"/>
      <c r="BD7" s="468"/>
      <c r="BE7" s="468"/>
    </row>
    <row r="8" spans="1:57" ht="13.5" customHeight="1" thickBot="1" x14ac:dyDescent="0.35">
      <c r="A8" s="468"/>
      <c r="B8" s="209" t="s">
        <v>1527</v>
      </c>
      <c r="C8" s="468"/>
      <c r="D8" s="468"/>
      <c r="E8" s="468"/>
      <c r="F8" s="476"/>
      <c r="G8" s="875"/>
      <c r="H8" s="466" t="s">
        <v>513</v>
      </c>
      <c r="I8" s="467">
        <v>85.6</v>
      </c>
      <c r="J8" s="467">
        <v>15.4</v>
      </c>
      <c r="K8" s="467">
        <v>81.3</v>
      </c>
      <c r="L8" s="467">
        <v>86.3</v>
      </c>
      <c r="M8" s="467">
        <v>53.2</v>
      </c>
      <c r="N8" s="467">
        <v>2.2000000000000002</v>
      </c>
      <c r="O8" s="2202"/>
      <c r="P8" s="467">
        <v>324</v>
      </c>
      <c r="Q8" s="96"/>
      <c r="R8" s="466" t="s">
        <v>512</v>
      </c>
      <c r="S8" s="467">
        <v>6.1</v>
      </c>
      <c r="T8" s="467">
        <v>1</v>
      </c>
      <c r="U8" s="467">
        <v>0.5</v>
      </c>
      <c r="V8" s="467">
        <v>0.3</v>
      </c>
      <c r="W8" s="467">
        <v>0.4</v>
      </c>
      <c r="X8" s="467" t="s">
        <v>62</v>
      </c>
      <c r="Y8" s="469" t="s">
        <v>62</v>
      </c>
      <c r="Z8" s="469" t="s">
        <v>62</v>
      </c>
      <c r="AA8" s="469">
        <v>8.3000000000000007</v>
      </c>
      <c r="AB8" s="78"/>
      <c r="AC8" s="466" t="s">
        <v>512</v>
      </c>
      <c r="AD8" s="467">
        <v>0.8</v>
      </c>
      <c r="AE8" s="467" t="s">
        <v>62</v>
      </c>
      <c r="AF8" s="467">
        <v>0.1</v>
      </c>
      <c r="AG8" s="467" t="s">
        <v>62</v>
      </c>
      <c r="AH8" s="467">
        <v>0.1</v>
      </c>
      <c r="AI8" s="467" t="s">
        <v>62</v>
      </c>
      <c r="AJ8" s="469" t="s">
        <v>62</v>
      </c>
      <c r="AK8" s="469" t="s">
        <v>62</v>
      </c>
      <c r="AL8" s="469">
        <v>1.1000000000000001</v>
      </c>
      <c r="AM8" s="466" t="s">
        <v>512</v>
      </c>
      <c r="AN8" s="467">
        <v>0.4</v>
      </c>
      <c r="AO8" s="467" t="s">
        <v>62</v>
      </c>
      <c r="AP8" s="467" t="s">
        <v>62</v>
      </c>
      <c r="AQ8" s="467" t="s">
        <v>62</v>
      </c>
      <c r="AR8" s="467" t="s">
        <v>62</v>
      </c>
      <c r="AS8" s="467" t="s">
        <v>62</v>
      </c>
      <c r="AT8" s="469" t="s">
        <v>62</v>
      </c>
      <c r="AU8" s="469" t="s">
        <v>62</v>
      </c>
      <c r="AV8" s="469">
        <v>0.4</v>
      </c>
      <c r="AW8" s="884" t="s">
        <v>612</v>
      </c>
      <c r="AX8" s="884">
        <v>101141.44111410739</v>
      </c>
      <c r="AY8" s="884">
        <v>99329.418196521394</v>
      </c>
      <c r="AZ8" s="884">
        <v>19633.098015443411</v>
      </c>
      <c r="BA8" s="884">
        <v>19616.432611143267</v>
      </c>
      <c r="BB8" s="884">
        <v>26836.790619742791</v>
      </c>
      <c r="BC8" s="884">
        <v>26742.098294435717</v>
      </c>
      <c r="BD8" s="468"/>
      <c r="BE8" s="468"/>
    </row>
    <row r="9" spans="1:57" ht="13.5" customHeight="1" thickBot="1" x14ac:dyDescent="0.35">
      <c r="A9" s="874" t="s">
        <v>289</v>
      </c>
      <c r="B9" s="888" t="s">
        <v>533</v>
      </c>
      <c r="C9" s="888" t="s">
        <v>529</v>
      </c>
      <c r="D9" s="888" t="s">
        <v>534</v>
      </c>
      <c r="E9" s="888" t="s">
        <v>3</v>
      </c>
      <c r="F9" s="888" t="s">
        <v>532</v>
      </c>
      <c r="G9" s="875"/>
      <c r="H9" s="466" t="s">
        <v>512</v>
      </c>
      <c r="I9" s="467">
        <v>8.3000000000000007</v>
      </c>
      <c r="J9" s="467">
        <v>5.6</v>
      </c>
      <c r="K9" s="467">
        <v>1.1000000000000001</v>
      </c>
      <c r="L9" s="467">
        <v>0.3</v>
      </c>
      <c r="M9" s="467">
        <v>0.4</v>
      </c>
      <c r="N9" s="467">
        <v>0.3</v>
      </c>
      <c r="O9" s="2202"/>
      <c r="P9" s="467">
        <v>16.100000000000001</v>
      </c>
      <c r="Q9" s="96"/>
      <c r="R9" s="466" t="s">
        <v>511</v>
      </c>
      <c r="S9" s="467">
        <v>8.9</v>
      </c>
      <c r="T9" s="469" t="s">
        <v>62</v>
      </c>
      <c r="U9" s="469" t="s">
        <v>62</v>
      </c>
      <c r="V9" s="469" t="s">
        <v>62</v>
      </c>
      <c r="W9" s="469" t="s">
        <v>62</v>
      </c>
      <c r="X9" s="469" t="s">
        <v>62</v>
      </c>
      <c r="Y9" s="469" t="s">
        <v>62</v>
      </c>
      <c r="Z9" s="467" t="s">
        <v>62</v>
      </c>
      <c r="AA9" s="467">
        <v>8.9</v>
      </c>
      <c r="AB9" s="78"/>
      <c r="AC9" s="466" t="s">
        <v>511</v>
      </c>
      <c r="AD9" s="467">
        <v>18.899999999999999</v>
      </c>
      <c r="AE9" s="469" t="s">
        <v>62</v>
      </c>
      <c r="AF9" s="469" t="s">
        <v>62</v>
      </c>
      <c r="AG9" s="469" t="s">
        <v>62</v>
      </c>
      <c r="AH9" s="469" t="s">
        <v>62</v>
      </c>
      <c r="AI9" s="469" t="s">
        <v>62</v>
      </c>
      <c r="AJ9" s="469" t="s">
        <v>62</v>
      </c>
      <c r="AK9" s="467" t="s">
        <v>62</v>
      </c>
      <c r="AL9" s="467">
        <v>18.899999999999999</v>
      </c>
      <c r="AM9" s="466" t="s">
        <v>511</v>
      </c>
      <c r="AN9" s="467">
        <v>8.3000000000000007</v>
      </c>
      <c r="AO9" s="469" t="s">
        <v>62</v>
      </c>
      <c r="AP9" s="469" t="s">
        <v>62</v>
      </c>
      <c r="AQ9" s="469" t="s">
        <v>62</v>
      </c>
      <c r="AR9" s="469" t="s">
        <v>62</v>
      </c>
      <c r="AS9" s="469" t="s">
        <v>62</v>
      </c>
      <c r="AT9" s="469" t="s">
        <v>62</v>
      </c>
      <c r="AU9" s="467" t="s">
        <v>62</v>
      </c>
      <c r="AV9" s="467">
        <v>8.3000000000000007</v>
      </c>
      <c r="AW9" s="881" t="s">
        <v>611</v>
      </c>
      <c r="AX9" s="881">
        <v>99768.274928599421</v>
      </c>
      <c r="AY9" s="881">
        <v>98164.70018356356</v>
      </c>
      <c r="AZ9" s="881">
        <v>19606.575828927715</v>
      </c>
      <c r="BA9" s="881">
        <v>19593.888752604926</v>
      </c>
      <c r="BB9" s="881">
        <v>26552.99871257439</v>
      </c>
      <c r="BC9" s="881">
        <v>26500.875173342578</v>
      </c>
      <c r="BD9" s="468"/>
      <c r="BE9" s="468"/>
    </row>
    <row r="10" spans="1:57" ht="13.5" customHeight="1" x14ac:dyDescent="0.3">
      <c r="A10" s="869" t="s">
        <v>717</v>
      </c>
      <c r="B10" s="868">
        <v>26.552998712574393</v>
      </c>
      <c r="C10" s="868">
        <v>19.606575828927717</v>
      </c>
      <c r="D10" s="868">
        <v>18.828196267316955</v>
      </c>
      <c r="E10" s="868">
        <v>34.699110155450917</v>
      </c>
      <c r="F10" s="868">
        <v>99.768274928599467</v>
      </c>
      <c r="G10" s="875"/>
      <c r="H10" s="466" t="s">
        <v>511</v>
      </c>
      <c r="I10" s="467">
        <v>8.9</v>
      </c>
      <c r="J10" s="467">
        <v>8.3000000000000007</v>
      </c>
      <c r="K10" s="467">
        <v>18.899999999999999</v>
      </c>
      <c r="L10" s="467">
        <v>27.9</v>
      </c>
      <c r="M10" s="467">
        <v>8.3000000000000007</v>
      </c>
      <c r="N10" s="467">
        <v>0.2</v>
      </c>
      <c r="O10" s="467">
        <v>6.8</v>
      </c>
      <c r="P10" s="467">
        <v>79.400000000000006</v>
      </c>
      <c r="Q10" s="887"/>
      <c r="R10" s="466" t="s">
        <v>499</v>
      </c>
      <c r="S10" s="467" t="s">
        <v>62</v>
      </c>
      <c r="T10" s="469" t="s">
        <v>62</v>
      </c>
      <c r="U10" s="469" t="s">
        <v>62</v>
      </c>
      <c r="V10" s="469" t="s">
        <v>62</v>
      </c>
      <c r="W10" s="469" t="s">
        <v>62</v>
      </c>
      <c r="X10" s="469" t="s">
        <v>62</v>
      </c>
      <c r="Y10" s="469" t="s">
        <v>62</v>
      </c>
      <c r="Z10" s="467">
        <v>28.1</v>
      </c>
      <c r="AA10" s="467">
        <v>28.1</v>
      </c>
      <c r="AB10" s="78"/>
      <c r="AC10" s="466" t="s">
        <v>499</v>
      </c>
      <c r="AD10" s="467" t="s">
        <v>62</v>
      </c>
      <c r="AE10" s="469" t="s">
        <v>62</v>
      </c>
      <c r="AF10" s="469" t="s">
        <v>62</v>
      </c>
      <c r="AG10" s="469" t="s">
        <v>62</v>
      </c>
      <c r="AH10" s="469" t="s">
        <v>62</v>
      </c>
      <c r="AI10" s="469" t="s">
        <v>62</v>
      </c>
      <c r="AJ10" s="469" t="s">
        <v>62</v>
      </c>
      <c r="AK10" s="467">
        <v>2.5</v>
      </c>
      <c r="AL10" s="467">
        <v>2.5</v>
      </c>
      <c r="AM10" s="466" t="s">
        <v>499</v>
      </c>
      <c r="AN10" s="467" t="s">
        <v>62</v>
      </c>
      <c r="AO10" s="469" t="s">
        <v>62</v>
      </c>
      <c r="AP10" s="469" t="s">
        <v>62</v>
      </c>
      <c r="AQ10" s="469" t="s">
        <v>62</v>
      </c>
      <c r="AR10" s="469" t="s">
        <v>62</v>
      </c>
      <c r="AS10" s="469" t="s">
        <v>62</v>
      </c>
      <c r="AT10" s="469" t="s">
        <v>62</v>
      </c>
      <c r="AU10" s="467">
        <v>0.9</v>
      </c>
      <c r="AV10" s="467">
        <v>0.9</v>
      </c>
      <c r="AW10" s="881" t="s">
        <v>610</v>
      </c>
      <c r="AX10" s="881">
        <v>1373.1661855079517</v>
      </c>
      <c r="AY10" s="881">
        <v>1164.7180129578326</v>
      </c>
      <c r="AZ10" s="881">
        <v>26.522186515697591</v>
      </c>
      <c r="BA10" s="881">
        <v>22.543858538342953</v>
      </c>
      <c r="BB10" s="881">
        <v>283.79190716839992</v>
      </c>
      <c r="BC10" s="881">
        <v>241.22312109313995</v>
      </c>
      <c r="BD10" s="468"/>
      <c r="BE10" s="468"/>
    </row>
    <row r="11" spans="1:57" x14ac:dyDescent="0.3">
      <c r="A11" s="865" t="s">
        <v>711</v>
      </c>
      <c r="B11" s="472">
        <v>19.403552696539997</v>
      </c>
      <c r="C11" s="472">
        <v>14.267192124253405</v>
      </c>
      <c r="D11" s="472">
        <v>7.4135595039372788</v>
      </c>
      <c r="E11" s="472">
        <v>13.954718959833446</v>
      </c>
      <c r="F11" s="472">
        <v>55.039023284564138</v>
      </c>
      <c r="G11" s="875"/>
      <c r="H11" s="466" t="s">
        <v>499</v>
      </c>
      <c r="I11" s="467">
        <v>28.1</v>
      </c>
      <c r="J11" s="467">
        <v>18.100000000000001</v>
      </c>
      <c r="K11" s="467">
        <v>2.5</v>
      </c>
      <c r="L11" s="467">
        <v>6</v>
      </c>
      <c r="M11" s="467">
        <v>0.9</v>
      </c>
      <c r="N11" s="467">
        <v>1.4</v>
      </c>
      <c r="O11" s="2202"/>
      <c r="P11" s="467">
        <v>56.9</v>
      </c>
      <c r="Q11" s="882"/>
      <c r="R11" s="198" t="s">
        <v>509</v>
      </c>
      <c r="S11" s="258">
        <v>51.3</v>
      </c>
      <c r="T11" s="258">
        <v>5.3</v>
      </c>
      <c r="U11" s="258">
        <v>10.5</v>
      </c>
      <c r="V11" s="258">
        <v>8.1999999999999993</v>
      </c>
      <c r="W11" s="258">
        <v>19.600000000000001</v>
      </c>
      <c r="X11" s="258">
        <v>12.5</v>
      </c>
      <c r="Y11" s="258">
        <v>15.9</v>
      </c>
      <c r="Z11" s="258">
        <v>28.1</v>
      </c>
      <c r="AA11" s="258">
        <v>151.5</v>
      </c>
      <c r="AB11" s="78"/>
      <c r="AC11" s="198" t="s">
        <v>509</v>
      </c>
      <c r="AD11" s="258">
        <v>35.9</v>
      </c>
      <c r="AE11" s="258">
        <v>2.6</v>
      </c>
      <c r="AF11" s="258">
        <v>8.5</v>
      </c>
      <c r="AG11" s="258">
        <v>5.8</v>
      </c>
      <c r="AH11" s="258">
        <v>12.8</v>
      </c>
      <c r="AI11" s="258">
        <v>4.7</v>
      </c>
      <c r="AJ11" s="258">
        <v>36.200000000000003</v>
      </c>
      <c r="AK11" s="258">
        <v>2.5</v>
      </c>
      <c r="AL11" s="258">
        <v>108.9</v>
      </c>
      <c r="AM11" s="198" t="s">
        <v>509</v>
      </c>
      <c r="AN11" s="258">
        <v>21.9</v>
      </c>
      <c r="AO11" s="258">
        <v>1.9</v>
      </c>
      <c r="AP11" s="258">
        <v>4.2</v>
      </c>
      <c r="AQ11" s="258">
        <v>5.3</v>
      </c>
      <c r="AR11" s="258">
        <v>10.9</v>
      </c>
      <c r="AS11" s="258">
        <v>12.1</v>
      </c>
      <c r="AT11" s="258">
        <v>13.8</v>
      </c>
      <c r="AU11" s="258">
        <v>0.9</v>
      </c>
      <c r="AV11" s="258">
        <v>71</v>
      </c>
      <c r="AW11" s="881" t="s">
        <v>609</v>
      </c>
      <c r="AX11" s="881">
        <v>0</v>
      </c>
      <c r="AY11" s="881">
        <v>0</v>
      </c>
      <c r="AZ11" s="881">
        <v>0</v>
      </c>
      <c r="BA11" s="881">
        <v>0</v>
      </c>
      <c r="BB11" s="881">
        <v>0</v>
      </c>
      <c r="BC11" s="881">
        <v>0</v>
      </c>
      <c r="BD11" s="468"/>
      <c r="BE11" s="468"/>
    </row>
    <row r="12" spans="1:57" ht="21" thickBot="1" x14ac:dyDescent="0.35">
      <c r="A12" s="865" t="s">
        <v>710</v>
      </c>
      <c r="B12" s="472">
        <v>6.0886154073874161</v>
      </c>
      <c r="C12" s="472">
        <v>4.677638868645003</v>
      </c>
      <c r="D12" s="472">
        <v>1.7554597626519988</v>
      </c>
      <c r="E12" s="472">
        <v>4.8268066563789374</v>
      </c>
      <c r="F12" s="472">
        <v>17.429914659392814</v>
      </c>
      <c r="G12" s="875"/>
      <c r="H12" s="867" t="s">
        <v>524</v>
      </c>
      <c r="I12" s="880"/>
      <c r="J12" s="880"/>
      <c r="K12" s="880"/>
      <c r="L12" s="880"/>
      <c r="M12" s="880"/>
      <c r="N12" s="880"/>
      <c r="O12" s="880">
        <v>69.900000000000006</v>
      </c>
      <c r="P12" s="880">
        <v>69.900000000000006</v>
      </c>
      <c r="Q12" s="96"/>
      <c r="R12" s="466" t="s">
        <v>507</v>
      </c>
      <c r="S12" s="467">
        <v>3.8</v>
      </c>
      <c r="T12" s="467">
        <v>0.9</v>
      </c>
      <c r="U12" s="467">
        <v>2.2999999999999998</v>
      </c>
      <c r="V12" s="467">
        <v>0.1</v>
      </c>
      <c r="W12" s="467" t="s">
        <v>62</v>
      </c>
      <c r="X12" s="467" t="s">
        <v>62</v>
      </c>
      <c r="Y12" s="469" t="s">
        <v>62</v>
      </c>
      <c r="Z12" s="467">
        <v>50.7</v>
      </c>
      <c r="AA12" s="467">
        <v>57.8</v>
      </c>
      <c r="AB12" s="78"/>
      <c r="AC12" s="466" t="s">
        <v>507</v>
      </c>
      <c r="AD12" s="467">
        <v>0.8</v>
      </c>
      <c r="AE12" s="467">
        <v>0.6</v>
      </c>
      <c r="AF12" s="467">
        <v>0.1</v>
      </c>
      <c r="AG12" s="467" t="s">
        <v>62</v>
      </c>
      <c r="AH12" s="467" t="s">
        <v>62</v>
      </c>
      <c r="AI12" s="467" t="s">
        <v>62</v>
      </c>
      <c r="AJ12" s="469" t="s">
        <v>62</v>
      </c>
      <c r="AK12" s="467">
        <v>40.200000000000003</v>
      </c>
      <c r="AL12" s="467">
        <v>41.8</v>
      </c>
      <c r="AM12" s="466" t="s">
        <v>507</v>
      </c>
      <c r="AN12" s="467">
        <v>0.2</v>
      </c>
      <c r="AO12" s="467" t="s">
        <v>62</v>
      </c>
      <c r="AP12" s="467">
        <v>0.5</v>
      </c>
      <c r="AQ12" s="467" t="s">
        <v>62</v>
      </c>
      <c r="AR12" s="467" t="s">
        <v>62</v>
      </c>
      <c r="AS12" s="467" t="s">
        <v>62</v>
      </c>
      <c r="AT12" s="469" t="s">
        <v>62</v>
      </c>
      <c r="AU12" s="467">
        <v>20.100000000000001</v>
      </c>
      <c r="AV12" s="467">
        <v>20.9</v>
      </c>
      <c r="AW12" s="429"/>
      <c r="AX12" s="429"/>
      <c r="AY12" s="429"/>
      <c r="AZ12" s="429"/>
      <c r="BA12" s="429"/>
      <c r="BB12" s="429"/>
      <c r="BC12" s="429"/>
      <c r="BD12" s="468"/>
      <c r="BE12" s="468"/>
    </row>
    <row r="13" spans="1:57" ht="20.25" customHeight="1" x14ac:dyDescent="0.3">
      <c r="A13" s="865" t="s">
        <v>709</v>
      </c>
      <c r="B13" s="472">
        <v>0.31620861962107999</v>
      </c>
      <c r="C13" s="472">
        <v>0.48050088856090362</v>
      </c>
      <c r="D13" s="472">
        <v>2.3268286539287555</v>
      </c>
      <c r="E13" s="472">
        <v>1.2675881791622476</v>
      </c>
      <c r="F13" s="472">
        <v>4.3911263412729822</v>
      </c>
      <c r="G13" s="875"/>
      <c r="H13" s="198" t="s">
        <v>509</v>
      </c>
      <c r="I13" s="258">
        <v>151.5</v>
      </c>
      <c r="J13" s="258">
        <v>61.7</v>
      </c>
      <c r="K13" s="258">
        <v>108.9</v>
      </c>
      <c r="L13" s="258">
        <v>126.2</v>
      </c>
      <c r="M13" s="258">
        <v>71</v>
      </c>
      <c r="N13" s="258">
        <v>4.3</v>
      </c>
      <c r="O13" s="258">
        <v>76.7</v>
      </c>
      <c r="P13" s="258">
        <v>600.4</v>
      </c>
      <c r="Q13" s="885"/>
      <c r="R13" s="466" t="s">
        <v>506</v>
      </c>
      <c r="S13" s="467">
        <v>14.1</v>
      </c>
      <c r="T13" s="467">
        <v>8.4</v>
      </c>
      <c r="U13" s="467">
        <v>1.6</v>
      </c>
      <c r="V13" s="467" t="s">
        <v>62</v>
      </c>
      <c r="W13" s="467" t="s">
        <v>62</v>
      </c>
      <c r="X13" s="467" t="s">
        <v>62</v>
      </c>
      <c r="Y13" s="469" t="s">
        <v>62</v>
      </c>
      <c r="Z13" s="467" t="s">
        <v>62</v>
      </c>
      <c r="AA13" s="469">
        <v>24.1</v>
      </c>
      <c r="AB13" s="78"/>
      <c r="AC13" s="466" t="s">
        <v>506</v>
      </c>
      <c r="AD13" s="467">
        <v>3.3</v>
      </c>
      <c r="AE13" s="467">
        <v>1.8</v>
      </c>
      <c r="AF13" s="467">
        <v>2.6</v>
      </c>
      <c r="AG13" s="467" t="s">
        <v>62</v>
      </c>
      <c r="AH13" s="467" t="s">
        <v>62</v>
      </c>
      <c r="AI13" s="467" t="s">
        <v>62</v>
      </c>
      <c r="AJ13" s="469" t="s">
        <v>62</v>
      </c>
      <c r="AK13" s="467" t="s">
        <v>62</v>
      </c>
      <c r="AL13" s="469">
        <v>7.7</v>
      </c>
      <c r="AM13" s="466" t="s">
        <v>506</v>
      </c>
      <c r="AN13" s="467">
        <v>3.9</v>
      </c>
      <c r="AO13" s="467">
        <v>6</v>
      </c>
      <c r="AP13" s="467">
        <v>0.4</v>
      </c>
      <c r="AQ13" s="467" t="s">
        <v>62</v>
      </c>
      <c r="AR13" s="467" t="s">
        <v>62</v>
      </c>
      <c r="AS13" s="467" t="s">
        <v>62</v>
      </c>
      <c r="AT13" s="469" t="s">
        <v>62</v>
      </c>
      <c r="AU13" s="467" t="s">
        <v>62</v>
      </c>
      <c r="AV13" s="469">
        <v>10.3</v>
      </c>
      <c r="AW13" s="254" t="s">
        <v>608</v>
      </c>
      <c r="AX13" s="254">
        <v>335888.38452830917</v>
      </c>
      <c r="AY13" s="254">
        <v>75801.472214297333</v>
      </c>
      <c r="AZ13" s="254">
        <v>61717.148468073123</v>
      </c>
      <c r="BA13" s="254">
        <v>41016.16395771307</v>
      </c>
      <c r="BB13" s="254">
        <v>135511.93046308021</v>
      </c>
      <c r="BC13" s="254">
        <v>45663.890721514064</v>
      </c>
      <c r="BD13" s="877"/>
      <c r="BE13" s="468"/>
    </row>
    <row r="14" spans="1:57" ht="13.5" customHeight="1" x14ac:dyDescent="0.3">
      <c r="A14" s="865" t="s">
        <v>707</v>
      </c>
      <c r="B14" s="472">
        <v>0.74462198902589993</v>
      </c>
      <c r="C14" s="472">
        <v>0.18124394746840172</v>
      </c>
      <c r="D14" s="472">
        <v>7.3323483467989217</v>
      </c>
      <c r="E14" s="472">
        <v>14.649996360076289</v>
      </c>
      <c r="F14" s="472">
        <v>22.908210643369539</v>
      </c>
      <c r="G14" s="875"/>
      <c r="H14" s="466"/>
      <c r="I14" s="475"/>
      <c r="J14" s="475"/>
      <c r="K14" s="475"/>
      <c r="L14" s="475"/>
      <c r="M14" s="475"/>
      <c r="N14" s="475"/>
      <c r="O14" s="475"/>
      <c r="P14" s="475"/>
      <c r="Q14" s="96"/>
      <c r="R14" s="466" t="s">
        <v>1278</v>
      </c>
      <c r="S14" s="467" t="s">
        <v>62</v>
      </c>
      <c r="T14" s="467" t="s">
        <v>62</v>
      </c>
      <c r="U14" s="467" t="s">
        <v>62</v>
      </c>
      <c r="V14" s="467" t="s">
        <v>62</v>
      </c>
      <c r="W14" s="467" t="s">
        <v>62</v>
      </c>
      <c r="X14" s="467" t="s">
        <v>62</v>
      </c>
      <c r="Y14" s="469" t="s">
        <v>62</v>
      </c>
      <c r="Z14" s="467" t="s">
        <v>62</v>
      </c>
      <c r="AA14" s="469" t="s">
        <v>62</v>
      </c>
      <c r="AB14" s="78"/>
      <c r="AC14" s="466" t="s">
        <v>1278</v>
      </c>
      <c r="AD14" s="467" t="s">
        <v>62</v>
      </c>
      <c r="AE14" s="467" t="s">
        <v>62</v>
      </c>
      <c r="AF14" s="467" t="s">
        <v>62</v>
      </c>
      <c r="AG14" s="467" t="s">
        <v>62</v>
      </c>
      <c r="AH14" s="467" t="s">
        <v>62</v>
      </c>
      <c r="AI14" s="467" t="s">
        <v>62</v>
      </c>
      <c r="AJ14" s="469" t="s">
        <v>62</v>
      </c>
      <c r="AK14" s="467" t="s">
        <v>62</v>
      </c>
      <c r="AL14" s="469" t="s">
        <v>62</v>
      </c>
      <c r="AM14" s="466" t="s">
        <v>1278</v>
      </c>
      <c r="AN14" s="467" t="s">
        <v>62</v>
      </c>
      <c r="AO14" s="467" t="s">
        <v>62</v>
      </c>
      <c r="AP14" s="467" t="s">
        <v>62</v>
      </c>
      <c r="AQ14" s="467" t="s">
        <v>62</v>
      </c>
      <c r="AR14" s="467" t="s">
        <v>62</v>
      </c>
      <c r="AS14" s="467" t="s">
        <v>62</v>
      </c>
      <c r="AT14" s="469" t="s">
        <v>62</v>
      </c>
      <c r="AU14" s="467" t="s">
        <v>62</v>
      </c>
      <c r="AV14" s="469" t="s">
        <v>62</v>
      </c>
      <c r="AW14" s="881" t="s">
        <v>607</v>
      </c>
      <c r="AX14" s="881">
        <v>91544.671395538928</v>
      </c>
      <c r="AY14" s="881">
        <v>6038.5796270867131</v>
      </c>
      <c r="AZ14" s="881">
        <v>337.70349334639241</v>
      </c>
      <c r="BA14" s="881">
        <v>50.901514821534988</v>
      </c>
      <c r="BB14" s="881">
        <v>30739.512536759812</v>
      </c>
      <c r="BC14" s="881">
        <v>2089.9185672232375</v>
      </c>
      <c r="BD14" s="468"/>
      <c r="BE14" s="468"/>
    </row>
    <row r="15" spans="1:57" ht="13.5" customHeight="1" x14ac:dyDescent="0.3">
      <c r="A15" s="869" t="s">
        <v>716</v>
      </c>
      <c r="B15" s="868">
        <v>0.28379190716839986</v>
      </c>
      <c r="C15" s="868">
        <v>2.6522186515697592E-2</v>
      </c>
      <c r="D15" s="868">
        <v>0.37445409067722779</v>
      </c>
      <c r="E15" s="868">
        <v>0.68839800114663019</v>
      </c>
      <c r="F15" s="868">
        <v>1.3731661855079553</v>
      </c>
      <c r="G15" s="875"/>
      <c r="H15" s="466" t="s">
        <v>507</v>
      </c>
      <c r="I15" s="467">
        <v>57.8</v>
      </c>
      <c r="J15" s="467">
        <v>12.8</v>
      </c>
      <c r="K15" s="467">
        <v>41.8</v>
      </c>
      <c r="L15" s="467">
        <v>38.1</v>
      </c>
      <c r="M15" s="467">
        <v>20.9</v>
      </c>
      <c r="N15" s="467">
        <v>2.5</v>
      </c>
      <c r="O15" s="2202"/>
      <c r="P15" s="467">
        <v>174</v>
      </c>
      <c r="Q15" s="96"/>
      <c r="R15" s="466" t="s">
        <v>1277</v>
      </c>
      <c r="S15" s="467">
        <v>1.2</v>
      </c>
      <c r="T15" s="467">
        <v>2.8</v>
      </c>
      <c r="U15" s="467">
        <v>4.9000000000000004</v>
      </c>
      <c r="V15" s="467" t="s">
        <v>62</v>
      </c>
      <c r="W15" s="467" t="s">
        <v>62</v>
      </c>
      <c r="X15" s="467" t="s">
        <v>62</v>
      </c>
      <c r="Y15" s="469" t="s">
        <v>62</v>
      </c>
      <c r="Z15" s="467" t="s">
        <v>62</v>
      </c>
      <c r="AA15" s="469">
        <v>8.8000000000000007</v>
      </c>
      <c r="AB15" s="78"/>
      <c r="AC15" s="466" t="s">
        <v>1277</v>
      </c>
      <c r="AD15" s="467" t="s">
        <v>62</v>
      </c>
      <c r="AE15" s="467" t="s">
        <v>62</v>
      </c>
      <c r="AF15" s="467" t="s">
        <v>62</v>
      </c>
      <c r="AG15" s="467" t="s">
        <v>62</v>
      </c>
      <c r="AH15" s="467" t="s">
        <v>62</v>
      </c>
      <c r="AI15" s="467" t="s">
        <v>62</v>
      </c>
      <c r="AJ15" s="469" t="s">
        <v>62</v>
      </c>
      <c r="AK15" s="467" t="s">
        <v>62</v>
      </c>
      <c r="AL15" s="469" t="s">
        <v>62</v>
      </c>
      <c r="AM15" s="466" t="s">
        <v>1277</v>
      </c>
      <c r="AN15" s="467" t="s">
        <v>62</v>
      </c>
      <c r="AO15" s="467" t="s">
        <v>62</v>
      </c>
      <c r="AP15" s="467" t="s">
        <v>62</v>
      </c>
      <c r="AQ15" s="467" t="s">
        <v>62</v>
      </c>
      <c r="AR15" s="467" t="s">
        <v>62</v>
      </c>
      <c r="AS15" s="467" t="s">
        <v>62</v>
      </c>
      <c r="AT15" s="469" t="s">
        <v>62</v>
      </c>
      <c r="AU15" s="467" t="s">
        <v>62</v>
      </c>
      <c r="AV15" s="469" t="s">
        <v>62</v>
      </c>
      <c r="AW15" s="881" t="s">
        <v>606</v>
      </c>
      <c r="AX15" s="881"/>
      <c r="AY15" s="881"/>
      <c r="AZ15" s="881"/>
      <c r="BA15" s="881"/>
      <c r="BB15" s="881"/>
      <c r="BC15" s="881"/>
      <c r="BD15" s="468"/>
      <c r="BE15" s="468"/>
    </row>
    <row r="16" spans="1:57" ht="13.5" customHeight="1" x14ac:dyDescent="0.3">
      <c r="A16" s="865" t="s">
        <v>707</v>
      </c>
      <c r="B16" s="472">
        <v>0.28379190716839986</v>
      </c>
      <c r="C16" s="472">
        <v>2.6522186515697592E-2</v>
      </c>
      <c r="D16" s="472">
        <v>0.3651940507110758</v>
      </c>
      <c r="E16" s="472">
        <v>0.68839800114663019</v>
      </c>
      <c r="F16" s="472">
        <v>1.3639061455418033</v>
      </c>
      <c r="G16" s="875"/>
      <c r="H16" s="466" t="s">
        <v>506</v>
      </c>
      <c r="I16" s="467">
        <v>24.1</v>
      </c>
      <c r="J16" s="467">
        <v>11.5</v>
      </c>
      <c r="K16" s="467">
        <v>7.7</v>
      </c>
      <c r="L16" s="467">
        <v>8.6</v>
      </c>
      <c r="M16" s="467">
        <v>10.3</v>
      </c>
      <c r="N16" s="467">
        <v>1</v>
      </c>
      <c r="O16" s="2202"/>
      <c r="P16" s="467">
        <v>63.3</v>
      </c>
      <c r="Q16" s="96"/>
      <c r="R16" s="466" t="s">
        <v>1276</v>
      </c>
      <c r="S16" s="467" t="s">
        <v>62</v>
      </c>
      <c r="T16" s="467" t="s">
        <v>62</v>
      </c>
      <c r="U16" s="467" t="s">
        <v>62</v>
      </c>
      <c r="V16" s="467" t="s">
        <v>62</v>
      </c>
      <c r="W16" s="467" t="s">
        <v>62</v>
      </c>
      <c r="X16" s="467" t="s">
        <v>62</v>
      </c>
      <c r="Y16" s="469" t="s">
        <v>62</v>
      </c>
      <c r="Z16" s="467" t="s">
        <v>62</v>
      </c>
      <c r="AA16" s="469" t="s">
        <v>62</v>
      </c>
      <c r="AB16" s="78"/>
      <c r="AC16" s="466" t="s">
        <v>1276</v>
      </c>
      <c r="AD16" s="467" t="s">
        <v>62</v>
      </c>
      <c r="AE16" s="467" t="s">
        <v>62</v>
      </c>
      <c r="AF16" s="467" t="s">
        <v>62</v>
      </c>
      <c r="AG16" s="467" t="s">
        <v>62</v>
      </c>
      <c r="AH16" s="467" t="s">
        <v>62</v>
      </c>
      <c r="AI16" s="467" t="s">
        <v>62</v>
      </c>
      <c r="AJ16" s="469" t="s">
        <v>62</v>
      </c>
      <c r="AK16" s="467" t="s">
        <v>62</v>
      </c>
      <c r="AL16" s="469" t="s">
        <v>62</v>
      </c>
      <c r="AM16" s="466" t="s">
        <v>1276</v>
      </c>
      <c r="AN16" s="467" t="s">
        <v>62</v>
      </c>
      <c r="AO16" s="467" t="s">
        <v>62</v>
      </c>
      <c r="AP16" s="467" t="s">
        <v>62</v>
      </c>
      <c r="AQ16" s="467" t="s">
        <v>62</v>
      </c>
      <c r="AR16" s="467" t="s">
        <v>62</v>
      </c>
      <c r="AS16" s="467" t="s">
        <v>62</v>
      </c>
      <c r="AT16" s="469" t="s">
        <v>62</v>
      </c>
      <c r="AU16" s="467" t="s">
        <v>62</v>
      </c>
      <c r="AV16" s="469" t="s">
        <v>62</v>
      </c>
      <c r="AW16" s="881" t="s">
        <v>605</v>
      </c>
      <c r="AX16" s="881">
        <v>102756.74152099308</v>
      </c>
      <c r="AY16" s="881">
        <v>47511.883232353597</v>
      </c>
      <c r="AZ16" s="881">
        <v>17634.031250985259</v>
      </c>
      <c r="BA16" s="881">
        <v>10770.447898225868</v>
      </c>
      <c r="BB16" s="881">
        <v>29324.501818383102</v>
      </c>
      <c r="BC16" s="881">
        <v>12794.774455654964</v>
      </c>
      <c r="BD16" s="468"/>
      <c r="BE16" s="468"/>
    </row>
    <row r="17" spans="1:57" ht="22.5" customHeight="1" thickBot="1" x14ac:dyDescent="0.35">
      <c r="A17" s="865" t="s">
        <v>706</v>
      </c>
      <c r="B17" s="472">
        <v>0</v>
      </c>
      <c r="C17" s="472">
        <v>0</v>
      </c>
      <c r="D17" s="472">
        <v>9.2600399661519998E-3</v>
      </c>
      <c r="E17" s="472">
        <v>0</v>
      </c>
      <c r="F17" s="472">
        <v>9.2600399661519998E-3</v>
      </c>
      <c r="G17" s="875"/>
      <c r="H17" s="466" t="s">
        <v>508</v>
      </c>
      <c r="I17" s="467">
        <v>40.5</v>
      </c>
      <c r="J17" s="467">
        <v>29.599999999999998</v>
      </c>
      <c r="K17" s="467">
        <v>36</v>
      </c>
      <c r="L17" s="467">
        <v>51.9</v>
      </c>
      <c r="M17" s="467">
        <v>11.5</v>
      </c>
      <c r="N17" s="467">
        <v>14.499999999999998</v>
      </c>
      <c r="O17" s="467"/>
      <c r="P17" s="467">
        <v>183.9</v>
      </c>
      <c r="Q17" s="96"/>
      <c r="R17" s="466" t="s">
        <v>503</v>
      </c>
      <c r="S17" s="467" t="s">
        <v>62</v>
      </c>
      <c r="T17" s="467">
        <v>1</v>
      </c>
      <c r="U17" s="467">
        <v>1.3</v>
      </c>
      <c r="V17" s="467">
        <v>2.2000000000000002</v>
      </c>
      <c r="W17" s="467">
        <v>5.6</v>
      </c>
      <c r="X17" s="467">
        <v>5.2</v>
      </c>
      <c r="Y17" s="469">
        <v>1</v>
      </c>
      <c r="Z17" s="467" t="s">
        <v>62</v>
      </c>
      <c r="AA17" s="469">
        <v>16.3</v>
      </c>
      <c r="AB17" s="78"/>
      <c r="AC17" s="466" t="s">
        <v>503</v>
      </c>
      <c r="AD17" s="467" t="s">
        <v>62</v>
      </c>
      <c r="AE17" s="467">
        <v>3.3</v>
      </c>
      <c r="AF17" s="467" t="s">
        <v>62</v>
      </c>
      <c r="AG17" s="467">
        <v>7</v>
      </c>
      <c r="AH17" s="467">
        <v>20.100000000000001</v>
      </c>
      <c r="AI17" s="467">
        <v>1.6</v>
      </c>
      <c r="AJ17" s="469">
        <v>0.2</v>
      </c>
      <c r="AK17" s="467" t="s">
        <v>62</v>
      </c>
      <c r="AL17" s="469">
        <v>32.299999999999997</v>
      </c>
      <c r="AM17" s="466" t="s">
        <v>503</v>
      </c>
      <c r="AN17" s="467" t="s">
        <v>62</v>
      </c>
      <c r="AO17" s="467">
        <v>0.5</v>
      </c>
      <c r="AP17" s="467">
        <v>0.1</v>
      </c>
      <c r="AQ17" s="467">
        <v>2</v>
      </c>
      <c r="AR17" s="467">
        <v>6.2</v>
      </c>
      <c r="AS17" s="467">
        <v>0.5</v>
      </c>
      <c r="AT17" s="469">
        <v>0.1</v>
      </c>
      <c r="AU17" s="467" t="s">
        <v>62</v>
      </c>
      <c r="AV17" s="469">
        <v>9.4</v>
      </c>
      <c r="AW17" s="881" t="s">
        <v>604</v>
      </c>
      <c r="AX17" s="881">
        <v>31899.553500613536</v>
      </c>
      <c r="AY17" s="881">
        <v>5086.8749096611637</v>
      </c>
      <c r="AZ17" s="881">
        <v>5560.5635578844503</v>
      </c>
      <c r="BA17" s="881">
        <v>1743.8309354196665</v>
      </c>
      <c r="BB17" s="881">
        <v>16583.503339611736</v>
      </c>
      <c r="BC17" s="881">
        <v>1514.8793542886012</v>
      </c>
      <c r="BD17" s="468"/>
      <c r="BE17" s="468"/>
    </row>
    <row r="18" spans="1:57" ht="13.5" customHeight="1" x14ac:dyDescent="0.3">
      <c r="A18" s="380" t="s">
        <v>531</v>
      </c>
      <c r="B18" s="199">
        <v>26.836790619742803</v>
      </c>
      <c r="C18" s="199">
        <v>19.633098015443423</v>
      </c>
      <c r="D18" s="199">
        <v>19.20265035799418</v>
      </c>
      <c r="E18" s="199">
        <v>35.387508156597633</v>
      </c>
      <c r="F18" s="199">
        <v>101.14144111410745</v>
      </c>
      <c r="G18" s="875"/>
      <c r="H18" s="470" t="s">
        <v>1275</v>
      </c>
      <c r="I18" s="467"/>
      <c r="J18" s="467">
        <v>11.6</v>
      </c>
      <c r="K18" s="467"/>
      <c r="L18" s="467"/>
      <c r="M18" s="467"/>
      <c r="N18" s="467">
        <v>5.0999999999999996</v>
      </c>
      <c r="O18" s="2202"/>
      <c r="P18" s="467">
        <v>16.600000000000001</v>
      </c>
      <c r="Q18" s="96"/>
      <c r="R18" s="466" t="s">
        <v>502</v>
      </c>
      <c r="S18" s="467" t="s">
        <v>62</v>
      </c>
      <c r="T18" s="467">
        <v>2.2000000000000002</v>
      </c>
      <c r="U18" s="467">
        <v>1.8</v>
      </c>
      <c r="V18" s="467">
        <v>2.5</v>
      </c>
      <c r="W18" s="467">
        <v>5.8</v>
      </c>
      <c r="X18" s="467">
        <v>2.9</v>
      </c>
      <c r="Y18" s="467">
        <v>0.2</v>
      </c>
      <c r="Z18" s="469" t="s">
        <v>62</v>
      </c>
      <c r="AA18" s="469">
        <v>15.4</v>
      </c>
      <c r="AB18" s="78"/>
      <c r="AC18" s="466" t="s">
        <v>502</v>
      </c>
      <c r="AD18" s="467" t="s">
        <v>62</v>
      </c>
      <c r="AE18" s="467">
        <v>0.7</v>
      </c>
      <c r="AF18" s="467">
        <v>0.2</v>
      </c>
      <c r="AG18" s="467">
        <v>0.5</v>
      </c>
      <c r="AH18" s="467">
        <v>2.4</v>
      </c>
      <c r="AI18" s="467">
        <v>0.1</v>
      </c>
      <c r="AJ18" s="467" t="s">
        <v>62</v>
      </c>
      <c r="AK18" s="469" t="s">
        <v>62</v>
      </c>
      <c r="AL18" s="469">
        <v>3.7</v>
      </c>
      <c r="AM18" s="466" t="s">
        <v>502</v>
      </c>
      <c r="AN18" s="467" t="s">
        <v>62</v>
      </c>
      <c r="AO18" s="467">
        <v>0.1</v>
      </c>
      <c r="AP18" s="467">
        <v>0.2</v>
      </c>
      <c r="AQ18" s="467">
        <v>0.5</v>
      </c>
      <c r="AR18" s="467">
        <v>1.2</v>
      </c>
      <c r="AS18" s="467">
        <v>0.3</v>
      </c>
      <c r="AT18" s="467" t="s">
        <v>62</v>
      </c>
      <c r="AU18" s="469" t="s">
        <v>62</v>
      </c>
      <c r="AV18" s="469">
        <v>2.1</v>
      </c>
      <c r="AW18" s="881" t="s">
        <v>603</v>
      </c>
      <c r="AX18" s="881">
        <v>69064.627408874541</v>
      </c>
      <c r="AY18" s="881">
        <v>12007.330189715678</v>
      </c>
      <c r="AZ18" s="881">
        <v>31957.508669346222</v>
      </c>
      <c r="BA18" s="881">
        <v>27792.88332920316</v>
      </c>
      <c r="BB18" s="881">
        <v>45566.827273410017</v>
      </c>
      <c r="BC18" s="881">
        <v>26291.194647966011</v>
      </c>
      <c r="BD18" s="468"/>
      <c r="BE18" s="468"/>
    </row>
    <row r="19" spans="1:57" ht="13.5" customHeight="1" x14ac:dyDescent="0.3">
      <c r="A19"/>
      <c r="B19" s="2204"/>
      <c r="C19" s="2204"/>
      <c r="D19" s="2204"/>
      <c r="E19" s="2204"/>
      <c r="F19" s="2204"/>
      <c r="G19" s="875"/>
      <c r="H19" s="470" t="s">
        <v>1274</v>
      </c>
      <c r="I19" s="467">
        <v>8.8000000000000007</v>
      </c>
      <c r="J19" s="467">
        <v>5.3</v>
      </c>
      <c r="K19" s="467"/>
      <c r="L19" s="467"/>
      <c r="M19" s="467"/>
      <c r="N19" s="467">
        <v>5.3</v>
      </c>
      <c r="O19" s="2202"/>
      <c r="P19" s="467">
        <v>19.399999999999999</v>
      </c>
      <c r="Q19" s="96"/>
      <c r="R19" s="466" t="s">
        <v>501</v>
      </c>
      <c r="S19" s="467" t="s">
        <v>62</v>
      </c>
      <c r="T19" s="467" t="s">
        <v>62</v>
      </c>
      <c r="U19" s="467">
        <v>0.7</v>
      </c>
      <c r="V19" s="467" t="s">
        <v>62</v>
      </c>
      <c r="W19" s="467" t="s">
        <v>62</v>
      </c>
      <c r="X19" s="467">
        <v>2.2000000000000002</v>
      </c>
      <c r="Y19" s="467" t="s">
        <v>62</v>
      </c>
      <c r="Z19" s="469" t="s">
        <v>62</v>
      </c>
      <c r="AA19" s="469">
        <v>2.9</v>
      </c>
      <c r="AB19" s="78"/>
      <c r="AC19" s="466" t="s">
        <v>501</v>
      </c>
      <c r="AD19" s="467" t="s">
        <v>62</v>
      </c>
      <c r="AE19" s="467" t="s">
        <v>62</v>
      </c>
      <c r="AF19" s="467" t="s">
        <v>62</v>
      </c>
      <c r="AG19" s="467" t="s">
        <v>62</v>
      </c>
      <c r="AH19" s="467" t="s">
        <v>62</v>
      </c>
      <c r="AI19" s="467">
        <v>0.5</v>
      </c>
      <c r="AJ19" s="467" t="s">
        <v>62</v>
      </c>
      <c r="AK19" s="469" t="s">
        <v>62</v>
      </c>
      <c r="AL19" s="469">
        <v>0.5</v>
      </c>
      <c r="AM19" s="466" t="s">
        <v>501</v>
      </c>
      <c r="AN19" s="467" t="s">
        <v>62</v>
      </c>
      <c r="AO19" s="467" t="s">
        <v>62</v>
      </c>
      <c r="AP19" s="467" t="s">
        <v>62</v>
      </c>
      <c r="AQ19" s="467" t="s">
        <v>62</v>
      </c>
      <c r="AR19" s="467" t="s">
        <v>62</v>
      </c>
      <c r="AS19" s="467" t="s">
        <v>62</v>
      </c>
      <c r="AT19" s="467" t="s">
        <v>62</v>
      </c>
      <c r="AU19" s="469" t="s">
        <v>62</v>
      </c>
      <c r="AV19" s="469" t="s">
        <v>62</v>
      </c>
      <c r="AW19" s="881" t="s">
        <v>602</v>
      </c>
      <c r="AX19" s="881">
        <v>40622.790702289014</v>
      </c>
      <c r="AY19" s="881">
        <v>5156.8042554801741</v>
      </c>
      <c r="AZ19" s="881">
        <v>6227.3414965108022</v>
      </c>
      <c r="BA19" s="881">
        <v>658.100280042843</v>
      </c>
      <c r="BB19" s="881">
        <v>13297.585494915551</v>
      </c>
      <c r="BC19" s="881">
        <v>2973.1236963812544</v>
      </c>
      <c r="BD19" s="468"/>
      <c r="BE19" s="468"/>
    </row>
    <row r="20" spans="1:57" ht="13.5" customHeight="1" x14ac:dyDescent="0.3">
      <c r="A20" s="865" t="s">
        <v>705</v>
      </c>
      <c r="B20" s="472">
        <v>0.47647722041999996</v>
      </c>
      <c r="C20" s="472">
        <v>0.31876553200999996</v>
      </c>
      <c r="D20" s="472">
        <v>0.33156787077000011</v>
      </c>
      <c r="E20" s="472">
        <v>0.64444616807000032</v>
      </c>
      <c r="F20" s="472">
        <v>1.7712567912700004</v>
      </c>
      <c r="G20" s="875"/>
      <c r="H20" s="466" t="s">
        <v>1273</v>
      </c>
      <c r="I20" s="467"/>
      <c r="J20" s="467">
        <v>6.2</v>
      </c>
      <c r="K20" s="467"/>
      <c r="L20" s="467"/>
      <c r="M20" s="467"/>
      <c r="N20" s="467">
        <v>0.2</v>
      </c>
      <c r="O20" s="2202"/>
      <c r="P20" s="467">
        <v>6.4</v>
      </c>
      <c r="Q20" s="96"/>
      <c r="R20" s="466" t="s">
        <v>499</v>
      </c>
      <c r="S20" s="467" t="s">
        <v>62</v>
      </c>
      <c r="T20" s="467" t="s">
        <v>62</v>
      </c>
      <c r="U20" s="467" t="s">
        <v>62</v>
      </c>
      <c r="V20" s="467" t="s">
        <v>62</v>
      </c>
      <c r="W20" s="467" t="s">
        <v>62</v>
      </c>
      <c r="X20" s="467" t="s">
        <v>62</v>
      </c>
      <c r="Y20" s="467" t="s">
        <v>62</v>
      </c>
      <c r="Z20" s="469">
        <v>27.3</v>
      </c>
      <c r="AA20" s="469">
        <v>27.3</v>
      </c>
      <c r="AB20" s="78"/>
      <c r="AC20" s="466" t="s">
        <v>499</v>
      </c>
      <c r="AD20" s="467" t="s">
        <v>62</v>
      </c>
      <c r="AE20" s="467" t="s">
        <v>62</v>
      </c>
      <c r="AF20" s="467" t="s">
        <v>62</v>
      </c>
      <c r="AG20" s="467" t="s">
        <v>62</v>
      </c>
      <c r="AH20" s="467" t="s">
        <v>62</v>
      </c>
      <c r="AI20" s="467" t="s">
        <v>62</v>
      </c>
      <c r="AJ20" s="467" t="s">
        <v>62</v>
      </c>
      <c r="AK20" s="469">
        <v>2.2000000000000002</v>
      </c>
      <c r="AL20" s="469">
        <v>2.2000000000000002</v>
      </c>
      <c r="AM20" s="466" t="s">
        <v>499</v>
      </c>
      <c r="AN20" s="467" t="s">
        <v>62</v>
      </c>
      <c r="AO20" s="467" t="s">
        <v>62</v>
      </c>
      <c r="AP20" s="467" t="s">
        <v>62</v>
      </c>
      <c r="AQ20" s="467" t="s">
        <v>62</v>
      </c>
      <c r="AR20" s="467" t="s">
        <v>62</v>
      </c>
      <c r="AS20" s="467" t="s">
        <v>62</v>
      </c>
      <c r="AT20" s="467" t="s">
        <v>62</v>
      </c>
      <c r="AU20" s="469">
        <v>1.5</v>
      </c>
      <c r="AV20" s="469">
        <v>1.5</v>
      </c>
      <c r="AW20" s="886"/>
      <c r="AX20" s="474"/>
      <c r="AY20" s="474"/>
      <c r="AZ20" s="474"/>
      <c r="BA20" s="474"/>
      <c r="BB20" s="474"/>
      <c r="BC20" s="474"/>
      <c r="BD20" s="468"/>
      <c r="BE20" s="468"/>
    </row>
    <row r="21" spans="1:57" ht="15" thickBot="1" x14ac:dyDescent="0.35">
      <c r="A21" s="865" t="s">
        <v>704</v>
      </c>
      <c r="B21" s="472">
        <v>9.227628081E-2</v>
      </c>
      <c r="C21" s="472">
        <v>0</v>
      </c>
      <c r="D21" s="472">
        <v>0.43254131629999998</v>
      </c>
      <c r="E21" s="472">
        <v>1.5250257985400004</v>
      </c>
      <c r="F21" s="472">
        <v>2.0498433956500004</v>
      </c>
      <c r="G21" s="875"/>
      <c r="H21" s="466" t="s">
        <v>505</v>
      </c>
      <c r="I21" s="467">
        <v>16.3</v>
      </c>
      <c r="J21" s="467">
        <v>0</v>
      </c>
      <c r="K21" s="467">
        <v>32.299999999999997</v>
      </c>
      <c r="L21" s="467">
        <v>51.8</v>
      </c>
      <c r="M21" s="467">
        <v>9.4</v>
      </c>
      <c r="N21" s="467">
        <v>0.5</v>
      </c>
      <c r="O21" s="2202"/>
      <c r="P21" s="467">
        <v>110.2</v>
      </c>
      <c r="Q21" s="885"/>
      <c r="R21" s="867" t="s">
        <v>80</v>
      </c>
      <c r="S21" s="464" t="s">
        <v>62</v>
      </c>
      <c r="T21" s="464" t="s">
        <v>62</v>
      </c>
      <c r="U21" s="464" t="s">
        <v>62</v>
      </c>
      <c r="V21" s="464" t="s">
        <v>62</v>
      </c>
      <c r="W21" s="464" t="s">
        <v>62</v>
      </c>
      <c r="X21" s="464" t="s">
        <v>62</v>
      </c>
      <c r="Y21" s="464" t="s">
        <v>62</v>
      </c>
      <c r="Z21" s="464">
        <v>19.8</v>
      </c>
      <c r="AA21" s="464">
        <v>19.8</v>
      </c>
      <c r="AB21" s="78"/>
      <c r="AC21" s="867" t="s">
        <v>80</v>
      </c>
      <c r="AD21" s="464" t="s">
        <v>62</v>
      </c>
      <c r="AE21" s="464" t="s">
        <v>62</v>
      </c>
      <c r="AF21" s="464" t="s">
        <v>62</v>
      </c>
      <c r="AG21" s="464" t="s">
        <v>62</v>
      </c>
      <c r="AH21" s="464" t="s">
        <v>62</v>
      </c>
      <c r="AI21" s="464" t="s">
        <v>62</v>
      </c>
      <c r="AJ21" s="464" t="s">
        <v>62</v>
      </c>
      <c r="AK21" s="464">
        <v>3.6</v>
      </c>
      <c r="AL21" s="464">
        <v>3.6</v>
      </c>
      <c r="AM21" s="867" t="s">
        <v>80</v>
      </c>
      <c r="AN21" s="464" t="s">
        <v>62</v>
      </c>
      <c r="AO21" s="464" t="s">
        <v>62</v>
      </c>
      <c r="AP21" s="464" t="s">
        <v>62</v>
      </c>
      <c r="AQ21" s="464" t="s">
        <v>62</v>
      </c>
      <c r="AR21" s="464" t="s">
        <v>62</v>
      </c>
      <c r="AS21" s="464" t="s">
        <v>62</v>
      </c>
      <c r="AT21" s="464" t="s">
        <v>62</v>
      </c>
      <c r="AU21" s="464">
        <v>3.3</v>
      </c>
      <c r="AV21" s="464">
        <v>3.3</v>
      </c>
      <c r="AW21" s="884" t="s">
        <v>601</v>
      </c>
      <c r="AX21" s="884">
        <v>67672.18015287249</v>
      </c>
      <c r="AY21" s="884">
        <v>21315.795963867</v>
      </c>
      <c r="AZ21" s="884">
        <v>38283.819782377119</v>
      </c>
      <c r="BA21" s="884">
        <v>30762.122968284802</v>
      </c>
      <c r="BB21" s="884">
        <v>58965.466353037904</v>
      </c>
      <c r="BC21" s="884">
        <v>34247.918041135548</v>
      </c>
      <c r="BD21" s="468"/>
      <c r="BE21" s="468"/>
    </row>
    <row r="22" spans="1:57" ht="14.25" customHeight="1" x14ac:dyDescent="0.3">
      <c r="A22" s="865" t="s">
        <v>715</v>
      </c>
      <c r="B22" s="472">
        <v>0.28120865928</v>
      </c>
      <c r="C22" s="472">
        <v>3.4374866001899975</v>
      </c>
      <c r="D22" s="472">
        <v>0.24549415741000002</v>
      </c>
      <c r="E22" s="472">
        <v>2.8595454610000001E-2</v>
      </c>
      <c r="F22" s="472">
        <v>3.9927848714899983</v>
      </c>
      <c r="G22" s="875"/>
      <c r="H22" s="466" t="s">
        <v>504</v>
      </c>
      <c r="I22" s="467">
        <v>15.4</v>
      </c>
      <c r="J22" s="467">
        <v>6.5</v>
      </c>
      <c r="K22" s="467">
        <v>3.7</v>
      </c>
      <c r="L22" s="467">
        <v>0.1</v>
      </c>
      <c r="M22" s="467">
        <v>2.1</v>
      </c>
      <c r="N22" s="467">
        <v>3.4</v>
      </c>
      <c r="O22" s="2202"/>
      <c r="P22" s="467">
        <v>31.3</v>
      </c>
      <c r="Q22" s="883"/>
      <c r="R22" s="198" t="s">
        <v>498</v>
      </c>
      <c r="S22" s="258">
        <v>19.100000000000001</v>
      </c>
      <c r="T22" s="258">
        <v>15.3</v>
      </c>
      <c r="U22" s="258">
        <v>12.7</v>
      </c>
      <c r="V22" s="258">
        <v>4.8</v>
      </c>
      <c r="W22" s="258">
        <v>11.4</v>
      </c>
      <c r="X22" s="258">
        <v>10.199999999999999</v>
      </c>
      <c r="Y22" s="258">
        <v>1.1000000000000001</v>
      </c>
      <c r="Z22" s="258">
        <v>97.8</v>
      </c>
      <c r="AA22" s="258">
        <v>172.5</v>
      </c>
      <c r="AB22" s="78"/>
      <c r="AC22" s="198" t="s">
        <v>498</v>
      </c>
      <c r="AD22" s="258">
        <v>4.2</v>
      </c>
      <c r="AE22" s="258">
        <v>6.4</v>
      </c>
      <c r="AF22" s="258">
        <v>2.9</v>
      </c>
      <c r="AG22" s="258">
        <v>7.5</v>
      </c>
      <c r="AH22" s="258">
        <v>22.5</v>
      </c>
      <c r="AI22" s="258">
        <v>2.2000000000000002</v>
      </c>
      <c r="AJ22" s="258">
        <v>0.2</v>
      </c>
      <c r="AK22" s="258">
        <v>46</v>
      </c>
      <c r="AL22" s="258">
        <v>91.8</v>
      </c>
      <c r="AM22" s="198" t="s">
        <v>498</v>
      </c>
      <c r="AN22" s="258">
        <v>4.0999999999999996</v>
      </c>
      <c r="AO22" s="258">
        <v>6.6</v>
      </c>
      <c r="AP22" s="258">
        <v>1.2</v>
      </c>
      <c r="AQ22" s="258">
        <v>2.4</v>
      </c>
      <c r="AR22" s="258">
        <v>7.4</v>
      </c>
      <c r="AS22" s="258">
        <v>0.8</v>
      </c>
      <c r="AT22" s="258">
        <v>0.1</v>
      </c>
      <c r="AU22" s="258">
        <v>24.8</v>
      </c>
      <c r="AV22" s="258">
        <v>47.5</v>
      </c>
      <c r="AW22" s="881" t="s">
        <v>600</v>
      </c>
      <c r="AX22" s="881">
        <v>43509.935740437548</v>
      </c>
      <c r="AY22" s="881">
        <v>6413.0013136300931</v>
      </c>
      <c r="AZ22" s="881">
        <v>3907.740832171376</v>
      </c>
      <c r="BA22" s="881">
        <v>2638.667561348248</v>
      </c>
      <c r="BB22" s="881">
        <v>15683.2584271</v>
      </c>
      <c r="BC22" s="881">
        <v>1129.8925064673995</v>
      </c>
      <c r="BD22" s="468"/>
      <c r="BE22" s="468"/>
    </row>
    <row r="23" spans="1:57" ht="24" customHeight="1" thickBot="1" x14ac:dyDescent="0.35">
      <c r="A23" s="200"/>
      <c r="B23" s="2203"/>
      <c r="C23" s="2203"/>
      <c r="D23" s="2203"/>
      <c r="E23" s="2203"/>
      <c r="F23" s="2203"/>
      <c r="G23" s="875"/>
      <c r="H23" s="466" t="s">
        <v>501</v>
      </c>
      <c r="I23" s="467">
        <v>2.9</v>
      </c>
      <c r="J23" s="467">
        <v>4.5999999999999996</v>
      </c>
      <c r="K23" s="467">
        <v>0.5</v>
      </c>
      <c r="L23" s="467"/>
      <c r="M23" s="467"/>
      <c r="N23" s="467">
        <v>0.5</v>
      </c>
      <c r="O23" s="2202"/>
      <c r="P23" s="467">
        <v>8.5</v>
      </c>
      <c r="Q23" s="882"/>
      <c r="R23" s="466" t="s">
        <v>497</v>
      </c>
      <c r="S23" s="467">
        <v>12.7</v>
      </c>
      <c r="T23" s="467">
        <v>20.2</v>
      </c>
      <c r="U23" s="467">
        <v>5.3</v>
      </c>
      <c r="V23" s="467">
        <v>-2.2999999999999998</v>
      </c>
      <c r="W23" s="467">
        <v>0.2</v>
      </c>
      <c r="X23" s="467" t="s">
        <v>62</v>
      </c>
      <c r="Y23" s="469">
        <v>-0.3</v>
      </c>
      <c r="Z23" s="467" t="s">
        <v>62</v>
      </c>
      <c r="AA23" s="469">
        <v>35.9</v>
      </c>
      <c r="AB23" s="78"/>
      <c r="AC23" s="466" t="s">
        <v>497</v>
      </c>
      <c r="AD23" s="467">
        <v>-8.3000000000000007</v>
      </c>
      <c r="AE23" s="467">
        <v>-14.6</v>
      </c>
      <c r="AF23" s="467">
        <v>-2.9</v>
      </c>
      <c r="AG23" s="467">
        <v>2.1</v>
      </c>
      <c r="AH23" s="467">
        <v>4.3</v>
      </c>
      <c r="AI23" s="467">
        <v>-1.5</v>
      </c>
      <c r="AJ23" s="469">
        <v>0.4</v>
      </c>
      <c r="AK23" s="467" t="s">
        <v>62</v>
      </c>
      <c r="AL23" s="469">
        <v>-20.5</v>
      </c>
      <c r="AM23" s="466" t="s">
        <v>497</v>
      </c>
      <c r="AN23" s="467">
        <v>-8.1999999999999993</v>
      </c>
      <c r="AO23" s="467">
        <v>-13.6</v>
      </c>
      <c r="AP23" s="467">
        <v>-3.5</v>
      </c>
      <c r="AQ23" s="467">
        <v>0.9</v>
      </c>
      <c r="AR23" s="467">
        <v>-0.3</v>
      </c>
      <c r="AS23" s="467">
        <v>0.3</v>
      </c>
      <c r="AT23" s="469">
        <v>-0.3</v>
      </c>
      <c r="AU23" s="467" t="s">
        <v>62</v>
      </c>
      <c r="AV23" s="469">
        <v>-24.7</v>
      </c>
      <c r="AW23" s="881" t="s">
        <v>599</v>
      </c>
      <c r="AX23" s="881">
        <v>12588.955570753526</v>
      </c>
      <c r="AY23" s="881">
        <v>5853.2172281582843</v>
      </c>
      <c r="AZ23" s="881">
        <v>2076.9691033935028</v>
      </c>
      <c r="BA23" s="881">
        <v>965.40405995350989</v>
      </c>
      <c r="BB23" s="881">
        <v>4951.2988894005666</v>
      </c>
      <c r="BC23" s="881">
        <v>2301.3772391763896</v>
      </c>
      <c r="BD23" s="468"/>
      <c r="BE23" s="468"/>
    </row>
    <row r="24" spans="1:57" x14ac:dyDescent="0.3">
      <c r="A24" s="864" t="s">
        <v>702</v>
      </c>
      <c r="B24" s="199">
        <v>27.686752780252796</v>
      </c>
      <c r="C24" s="199">
        <v>23.389350147643416</v>
      </c>
      <c r="D24" s="199">
        <v>20.212253702474186</v>
      </c>
      <c r="E24" s="199">
        <v>37.585575577817544</v>
      </c>
      <c r="F24" s="199">
        <v>108.95532617251743</v>
      </c>
      <c r="G24" s="875"/>
      <c r="H24" s="466" t="s">
        <v>499</v>
      </c>
      <c r="I24" s="467">
        <v>27.3</v>
      </c>
      <c r="J24" s="467">
        <v>17.8</v>
      </c>
      <c r="K24" s="467">
        <v>2.2000000000000002</v>
      </c>
      <c r="L24" s="467">
        <v>5.8</v>
      </c>
      <c r="M24" s="467">
        <v>1.5</v>
      </c>
      <c r="N24" s="467">
        <v>0.8</v>
      </c>
      <c r="O24" s="2202"/>
      <c r="P24" s="467">
        <v>55.4</v>
      </c>
      <c r="Q24" s="664"/>
      <c r="AB24" s="78"/>
      <c r="AC24" s="466"/>
      <c r="AD24" s="467"/>
      <c r="AE24" s="469"/>
      <c r="AF24" s="469"/>
      <c r="AG24" s="469"/>
      <c r="AH24" s="469"/>
      <c r="AI24" s="469"/>
      <c r="AJ24" s="469"/>
      <c r="AK24" s="469"/>
      <c r="AL24" s="469"/>
      <c r="AM24" s="881"/>
      <c r="AN24" s="881"/>
      <c r="AO24" s="881"/>
      <c r="AP24" s="881"/>
      <c r="AQ24" s="881"/>
      <c r="AR24" s="881"/>
      <c r="AS24" s="881"/>
      <c r="AT24" s="881"/>
      <c r="AU24" s="881"/>
      <c r="AV24" s="881"/>
      <c r="AW24" s="881" t="s">
        <v>598</v>
      </c>
      <c r="AX24" s="881">
        <v>11573.288841681411</v>
      </c>
      <c r="AY24" s="881">
        <v>9049.5774220786225</v>
      </c>
      <c r="AZ24" s="881">
        <v>32299.109846812236</v>
      </c>
      <c r="BA24" s="881">
        <v>32203.92337764275</v>
      </c>
      <c r="BB24" s="881">
        <v>38330.909036537341</v>
      </c>
      <c r="BC24" s="881">
        <v>38125.827152033336</v>
      </c>
      <c r="BD24" s="468"/>
      <c r="BE24" s="468"/>
    </row>
    <row r="25" spans="1:57" ht="15" thickBot="1" x14ac:dyDescent="0.35">
      <c r="A25" s="468"/>
      <c r="B25" s="468"/>
      <c r="C25" s="468"/>
      <c r="D25" s="468"/>
      <c r="E25" s="468"/>
      <c r="F25" s="468"/>
      <c r="G25" s="875"/>
      <c r="H25" s="466" t="s">
        <v>500</v>
      </c>
      <c r="I25" s="2202"/>
      <c r="J25" s="2202"/>
      <c r="K25" s="2202"/>
      <c r="L25" s="2202"/>
      <c r="M25" s="2202"/>
      <c r="N25" s="2202"/>
      <c r="O25" s="467">
        <v>83.8</v>
      </c>
      <c r="P25" s="467">
        <v>83.8</v>
      </c>
      <c r="Q25" s="664"/>
      <c r="AB25" s="78"/>
      <c r="AC25" s="466"/>
      <c r="AD25" s="467"/>
      <c r="AE25" s="467"/>
      <c r="AF25" s="467"/>
      <c r="AG25" s="467"/>
      <c r="AH25" s="467"/>
      <c r="AI25" s="467"/>
      <c r="AJ25" s="467"/>
      <c r="AK25" s="469"/>
      <c r="AL25" s="469"/>
      <c r="AM25" s="881"/>
      <c r="AN25" s="881"/>
      <c r="AO25" s="881"/>
      <c r="AP25" s="881"/>
      <c r="AQ25" s="881"/>
      <c r="AR25" s="881"/>
      <c r="AS25" s="881"/>
      <c r="AT25" s="881"/>
      <c r="AU25" s="881"/>
      <c r="AV25" s="881"/>
      <c r="AW25" s="881" t="s">
        <v>597</v>
      </c>
      <c r="AX25" s="881"/>
      <c r="AY25" s="881">
        <v>0</v>
      </c>
      <c r="AZ25" s="881"/>
      <c r="BA25" s="881">
        <v>-5045.8720306597061</v>
      </c>
      <c r="BB25" s="881"/>
      <c r="BC25" s="881">
        <v>-7309.17885654158</v>
      </c>
      <c r="BD25" s="468"/>
      <c r="BE25" s="468"/>
    </row>
    <row r="26" spans="1:57" ht="21" thickBot="1" x14ac:dyDescent="0.35">
      <c r="A26" s="206"/>
      <c r="B26" s="206"/>
      <c r="C26" s="206"/>
      <c r="D26" s="206"/>
      <c r="E26" s="206"/>
      <c r="F26" s="207" t="s">
        <v>714</v>
      </c>
      <c r="G26" s="876"/>
      <c r="H26" s="867" t="s">
        <v>80</v>
      </c>
      <c r="I26" s="880">
        <v>19.8</v>
      </c>
      <c r="J26" s="880">
        <v>0.1</v>
      </c>
      <c r="K26" s="880">
        <v>3.6</v>
      </c>
      <c r="L26" s="880">
        <v>4.4000000000000004</v>
      </c>
      <c r="M26" s="880">
        <v>3.3</v>
      </c>
      <c r="N26" s="880">
        <v>0.4</v>
      </c>
      <c r="O26" s="880"/>
      <c r="P26" s="880">
        <v>31.5</v>
      </c>
      <c r="Q26" s="201"/>
      <c r="R26" s="874" t="s">
        <v>529</v>
      </c>
      <c r="S26" s="870" t="s">
        <v>522</v>
      </c>
      <c r="T26" s="870" t="s">
        <v>521</v>
      </c>
      <c r="U26" s="870" t="s">
        <v>520</v>
      </c>
      <c r="V26" s="870" t="s">
        <v>519</v>
      </c>
      <c r="W26" s="870" t="s">
        <v>518</v>
      </c>
      <c r="X26" s="870" t="s">
        <v>517</v>
      </c>
      <c r="Y26" s="870" t="s">
        <v>516</v>
      </c>
      <c r="Z26" s="870" t="s">
        <v>515</v>
      </c>
      <c r="AA26" s="870" t="s">
        <v>288</v>
      </c>
      <c r="AB26" s="78"/>
      <c r="AC26" s="874" t="s">
        <v>530</v>
      </c>
      <c r="AD26" s="870" t="s">
        <v>522</v>
      </c>
      <c r="AE26" s="870" t="s">
        <v>521</v>
      </c>
      <c r="AF26" s="870" t="s">
        <v>520</v>
      </c>
      <c r="AG26" s="870" t="s">
        <v>519</v>
      </c>
      <c r="AH26" s="870" t="s">
        <v>518</v>
      </c>
      <c r="AI26" s="870" t="s">
        <v>517</v>
      </c>
      <c r="AJ26" s="870" t="s">
        <v>516</v>
      </c>
      <c r="AK26" s="870" t="s">
        <v>515</v>
      </c>
      <c r="AL26" s="870" t="s">
        <v>288</v>
      </c>
      <c r="AM26" s="874" t="s">
        <v>3</v>
      </c>
      <c r="AN26" s="870" t="s">
        <v>522</v>
      </c>
      <c r="AO26" s="870" t="s">
        <v>521</v>
      </c>
      <c r="AP26" s="870" t="s">
        <v>520</v>
      </c>
      <c r="AQ26" s="870" t="s">
        <v>519</v>
      </c>
      <c r="AR26" s="870" t="s">
        <v>518</v>
      </c>
      <c r="AS26" s="870" t="s">
        <v>517</v>
      </c>
      <c r="AT26" s="870" t="s">
        <v>516</v>
      </c>
      <c r="AU26" s="870" t="s">
        <v>515</v>
      </c>
      <c r="AV26" s="870" t="s">
        <v>288</v>
      </c>
      <c r="AW26" s="429"/>
      <c r="AX26" s="474"/>
      <c r="AY26" s="474"/>
      <c r="AZ26" s="474"/>
      <c r="BA26" s="474"/>
      <c r="BB26" s="474"/>
      <c r="BC26" s="474"/>
      <c r="BD26" s="468"/>
      <c r="BE26" s="468"/>
    </row>
    <row r="27" spans="1:57" ht="13.5" customHeight="1" x14ac:dyDescent="0.3">
      <c r="A27" s="206"/>
      <c r="B27" s="206"/>
      <c r="C27" s="206"/>
      <c r="D27" s="206"/>
      <c r="E27" s="206"/>
      <c r="F27" s="207" t="s">
        <v>713</v>
      </c>
      <c r="G27" s="876"/>
      <c r="H27" s="198" t="s">
        <v>498</v>
      </c>
      <c r="I27" s="258">
        <v>172.5</v>
      </c>
      <c r="J27" s="258">
        <v>76.3</v>
      </c>
      <c r="K27" s="258">
        <v>91.8</v>
      </c>
      <c r="L27" s="258">
        <v>108.8</v>
      </c>
      <c r="M27" s="258">
        <v>47.5</v>
      </c>
      <c r="N27" s="258">
        <v>19.7</v>
      </c>
      <c r="O27" s="258">
        <v>83.8</v>
      </c>
      <c r="P27" s="258">
        <v>600.4</v>
      </c>
      <c r="Q27" s="201"/>
      <c r="R27" s="466" t="s">
        <v>514</v>
      </c>
      <c r="S27" s="467">
        <v>14.3</v>
      </c>
      <c r="T27" s="469" t="s">
        <v>62</v>
      </c>
      <c r="U27" s="469" t="s">
        <v>62</v>
      </c>
      <c r="V27" s="469" t="s">
        <v>62</v>
      </c>
      <c r="W27" s="469" t="s">
        <v>62</v>
      </c>
      <c r="X27" s="469" t="s">
        <v>62</v>
      </c>
      <c r="Y27" s="469" t="s">
        <v>62</v>
      </c>
      <c r="Z27" s="469" t="s">
        <v>62</v>
      </c>
      <c r="AA27" s="469">
        <v>14.3</v>
      </c>
      <c r="AB27" s="78"/>
      <c r="AC27" s="466" t="s">
        <v>514</v>
      </c>
      <c r="AD27" s="467">
        <v>5.8</v>
      </c>
      <c r="AE27" s="469" t="s">
        <v>62</v>
      </c>
      <c r="AF27" s="469" t="s">
        <v>62</v>
      </c>
      <c r="AG27" s="469" t="s">
        <v>62</v>
      </c>
      <c r="AH27" s="469" t="s">
        <v>62</v>
      </c>
      <c r="AI27" s="469" t="s">
        <v>62</v>
      </c>
      <c r="AJ27" s="469" t="s">
        <v>62</v>
      </c>
      <c r="AK27" s="469" t="s">
        <v>62</v>
      </c>
      <c r="AL27" s="469">
        <v>5.8</v>
      </c>
      <c r="AM27" s="466" t="s">
        <v>514</v>
      </c>
      <c r="AN27" s="467">
        <v>0.2</v>
      </c>
      <c r="AO27" s="469" t="s">
        <v>62</v>
      </c>
      <c r="AP27" s="469" t="s">
        <v>62</v>
      </c>
      <c r="AQ27" s="469" t="s">
        <v>62</v>
      </c>
      <c r="AR27" s="469" t="s">
        <v>62</v>
      </c>
      <c r="AS27" s="469" t="s">
        <v>62</v>
      </c>
      <c r="AT27" s="469" t="s">
        <v>62</v>
      </c>
      <c r="AU27" s="469" t="s">
        <v>62</v>
      </c>
      <c r="AV27" s="469">
        <v>0.2</v>
      </c>
      <c r="AW27" s="254" t="s">
        <v>596</v>
      </c>
      <c r="AX27" s="879"/>
      <c r="AY27" s="878">
        <v>1.8230372646927899</v>
      </c>
      <c r="AZ27" s="879"/>
      <c r="BA27" s="878">
        <v>1.913044099527929</v>
      </c>
      <c r="BB27" s="879"/>
      <c r="BC27" s="878">
        <v>2.3425159680348004</v>
      </c>
      <c r="BD27" s="877"/>
      <c r="BE27" s="468"/>
    </row>
    <row r="28" spans="1:57" ht="13.5" customHeight="1" x14ac:dyDescent="0.3">
      <c r="A28" s="206"/>
      <c r="B28" s="206"/>
      <c r="C28" s="206"/>
      <c r="D28" s="206"/>
      <c r="E28" s="206"/>
      <c r="F28" s="207"/>
      <c r="G28" s="876"/>
      <c r="H28" s="208"/>
      <c r="I28" s="428"/>
      <c r="J28" s="428"/>
      <c r="K28" s="428"/>
      <c r="L28" s="428"/>
      <c r="M28" s="428"/>
      <c r="N28" s="428"/>
      <c r="O28" s="428"/>
      <c r="P28" s="428"/>
      <c r="Q28" s="663"/>
      <c r="R28" s="466" t="s">
        <v>513</v>
      </c>
      <c r="S28" s="467">
        <v>3.3</v>
      </c>
      <c r="T28" s="467">
        <v>1.2</v>
      </c>
      <c r="U28" s="467">
        <v>2.9</v>
      </c>
      <c r="V28" s="467">
        <v>2.5</v>
      </c>
      <c r="W28" s="467">
        <v>4.8</v>
      </c>
      <c r="X28" s="467">
        <v>0.8</v>
      </c>
      <c r="Y28" s="467" t="s">
        <v>62</v>
      </c>
      <c r="Z28" s="469" t="s">
        <v>62</v>
      </c>
      <c r="AA28" s="469">
        <v>15.4</v>
      </c>
      <c r="AB28" s="78"/>
      <c r="AC28" s="466" t="s">
        <v>513</v>
      </c>
      <c r="AD28" s="467">
        <v>21.3</v>
      </c>
      <c r="AE28" s="467">
        <v>0.6</v>
      </c>
      <c r="AF28" s="467">
        <v>3.7</v>
      </c>
      <c r="AG28" s="467">
        <v>2.6</v>
      </c>
      <c r="AH28" s="467">
        <v>7.2</v>
      </c>
      <c r="AI28" s="467">
        <v>11.6</v>
      </c>
      <c r="AJ28" s="467">
        <v>39.299999999999997</v>
      </c>
      <c r="AK28" s="469" t="s">
        <v>62</v>
      </c>
      <c r="AL28" s="469">
        <v>86.3</v>
      </c>
      <c r="AM28" s="466" t="s">
        <v>513</v>
      </c>
      <c r="AN28" s="467">
        <v>1</v>
      </c>
      <c r="AO28" s="467">
        <v>0.2</v>
      </c>
      <c r="AP28" s="467">
        <v>0.6</v>
      </c>
      <c r="AQ28" s="467">
        <v>0.2</v>
      </c>
      <c r="AR28" s="467">
        <v>0.2</v>
      </c>
      <c r="AS28" s="467" t="s">
        <v>62</v>
      </c>
      <c r="AT28" s="467" t="s">
        <v>62</v>
      </c>
      <c r="AU28" s="469" t="s">
        <v>62</v>
      </c>
      <c r="AV28" s="469">
        <v>2.2000000000000002</v>
      </c>
      <c r="AW28" s="859"/>
      <c r="AX28" s="859"/>
      <c r="AY28" s="859"/>
      <c r="AZ28" s="859"/>
      <c r="BA28" s="859"/>
      <c r="BB28" s="859"/>
      <c r="BC28" s="859"/>
      <c r="BD28" s="468"/>
      <c r="BE28" s="468"/>
    </row>
    <row r="29" spans="1:57" ht="13.5" customHeight="1" x14ac:dyDescent="0.3">
      <c r="A29" s="206"/>
      <c r="B29" s="206"/>
      <c r="C29" s="206"/>
      <c r="D29" s="206"/>
      <c r="E29" s="206"/>
      <c r="F29" s="206"/>
      <c r="G29" s="876"/>
      <c r="H29" s="468" t="s">
        <v>528</v>
      </c>
      <c r="I29" s="467">
        <f>I27-I13</f>
        <v>21</v>
      </c>
      <c r="J29" s="467">
        <f>J27-J13</f>
        <v>14.599999999999994</v>
      </c>
      <c r="K29" s="467">
        <f>K27-K13</f>
        <v>-17.100000000000009</v>
      </c>
      <c r="L29" s="467">
        <f>L27-L13</f>
        <v>-17.400000000000006</v>
      </c>
      <c r="M29" s="467">
        <f>M27-M13</f>
        <v>-23.5</v>
      </c>
      <c r="N29" s="467">
        <f>N27-N13</f>
        <v>15.399999999999999</v>
      </c>
      <c r="O29" s="428"/>
      <c r="P29" s="428"/>
      <c r="Q29" s="663"/>
      <c r="R29" s="466" t="s">
        <v>512</v>
      </c>
      <c r="S29" s="467">
        <v>3.7</v>
      </c>
      <c r="T29" s="467">
        <v>1.8</v>
      </c>
      <c r="U29" s="467">
        <v>0.1</v>
      </c>
      <c r="V29" s="467" t="s">
        <v>62</v>
      </c>
      <c r="W29" s="467" t="s">
        <v>62</v>
      </c>
      <c r="X29" s="467" t="s">
        <v>62</v>
      </c>
      <c r="Y29" s="469" t="s">
        <v>62</v>
      </c>
      <c r="Z29" s="469" t="s">
        <v>62</v>
      </c>
      <c r="AA29" s="469">
        <v>5.6</v>
      </c>
      <c r="AB29" s="78"/>
      <c r="AC29" s="466" t="s">
        <v>512</v>
      </c>
      <c r="AD29" s="467">
        <v>0.3</v>
      </c>
      <c r="AE29" s="467" t="s">
        <v>62</v>
      </c>
      <c r="AF29" s="467" t="s">
        <v>62</v>
      </c>
      <c r="AG29" s="467" t="s">
        <v>62</v>
      </c>
      <c r="AH29" s="467" t="s">
        <v>62</v>
      </c>
      <c r="AI29" s="467" t="s">
        <v>62</v>
      </c>
      <c r="AJ29" s="469" t="s">
        <v>62</v>
      </c>
      <c r="AK29" s="469" t="s">
        <v>62</v>
      </c>
      <c r="AL29" s="469">
        <v>0.3</v>
      </c>
      <c r="AM29" s="466" t="s">
        <v>512</v>
      </c>
      <c r="AN29" s="467">
        <v>0.2</v>
      </c>
      <c r="AO29" s="467" t="s">
        <v>62</v>
      </c>
      <c r="AP29" s="467" t="s">
        <v>62</v>
      </c>
      <c r="AQ29" s="467" t="s">
        <v>62</v>
      </c>
      <c r="AR29" s="467" t="s">
        <v>62</v>
      </c>
      <c r="AS29" s="467" t="s">
        <v>62</v>
      </c>
      <c r="AT29" s="469" t="s">
        <v>62</v>
      </c>
      <c r="AU29" s="469" t="s">
        <v>62</v>
      </c>
      <c r="AV29" s="469">
        <v>0.3</v>
      </c>
      <c r="AW29" s="2196" t="s">
        <v>1280</v>
      </c>
      <c r="AX29" s="2196"/>
      <c r="AY29" s="2196"/>
      <c r="AZ29" s="2196"/>
      <c r="BA29" s="2196"/>
      <c r="BB29" s="2196"/>
      <c r="BC29" s="859"/>
      <c r="BD29" s="468"/>
      <c r="BE29" s="468"/>
    </row>
    <row r="30" spans="1:57" ht="13.5" customHeight="1" x14ac:dyDescent="0.3">
      <c r="A30" s="206"/>
      <c r="B30" s="205"/>
      <c r="C30" s="205"/>
      <c r="D30" s="205"/>
      <c r="E30" s="205"/>
      <c r="F30" s="205"/>
      <c r="G30" s="876"/>
      <c r="H30" s="468" t="s">
        <v>527</v>
      </c>
      <c r="I30" s="467"/>
      <c r="J30" s="467">
        <v>0.4</v>
      </c>
      <c r="K30" s="467">
        <v>0.5</v>
      </c>
      <c r="L30" s="467"/>
      <c r="M30" s="467">
        <v>1.1000000000000001</v>
      </c>
      <c r="N30" s="467"/>
      <c r="O30" s="468"/>
      <c r="P30" s="428"/>
      <c r="Q30" s="663"/>
      <c r="R30" s="466" t="s">
        <v>511</v>
      </c>
      <c r="S30" s="467">
        <v>8.3000000000000007</v>
      </c>
      <c r="T30" s="469" t="s">
        <v>62</v>
      </c>
      <c r="U30" s="469" t="s">
        <v>62</v>
      </c>
      <c r="V30" s="469" t="s">
        <v>62</v>
      </c>
      <c r="W30" s="469" t="s">
        <v>62</v>
      </c>
      <c r="X30" s="469" t="s">
        <v>62</v>
      </c>
      <c r="Y30" s="469" t="s">
        <v>62</v>
      </c>
      <c r="Z30" s="467" t="s">
        <v>62</v>
      </c>
      <c r="AA30" s="467">
        <v>8.3000000000000007</v>
      </c>
      <c r="AB30" s="78"/>
      <c r="AC30" s="466" t="s">
        <v>511</v>
      </c>
      <c r="AD30" s="467">
        <v>27.9</v>
      </c>
      <c r="AE30" s="469" t="s">
        <v>62</v>
      </c>
      <c r="AF30" s="469" t="s">
        <v>62</v>
      </c>
      <c r="AG30" s="469" t="s">
        <v>62</v>
      </c>
      <c r="AH30" s="469" t="s">
        <v>62</v>
      </c>
      <c r="AI30" s="469" t="s">
        <v>62</v>
      </c>
      <c r="AJ30" s="469" t="s">
        <v>62</v>
      </c>
      <c r="AK30" s="467" t="s">
        <v>62</v>
      </c>
      <c r="AL30" s="467">
        <v>27.9</v>
      </c>
      <c r="AM30" s="466" t="s">
        <v>511</v>
      </c>
      <c r="AN30" s="467">
        <v>0.2</v>
      </c>
      <c r="AO30" s="469" t="s">
        <v>62</v>
      </c>
      <c r="AP30" s="469" t="s">
        <v>62</v>
      </c>
      <c r="AQ30" s="469" t="s">
        <v>62</v>
      </c>
      <c r="AR30" s="469" t="s">
        <v>62</v>
      </c>
      <c r="AS30" s="469" t="s">
        <v>62</v>
      </c>
      <c r="AT30" s="469" t="s">
        <v>62</v>
      </c>
      <c r="AU30" s="467" t="s">
        <v>62</v>
      </c>
      <c r="AV30" s="467">
        <v>0.2</v>
      </c>
      <c r="AW30" s="2196"/>
      <c r="AX30" s="2196"/>
      <c r="AY30" s="2196"/>
      <c r="AZ30" s="2196"/>
      <c r="BA30" s="2196"/>
      <c r="BB30" s="2196"/>
      <c r="BC30" s="859"/>
      <c r="BD30" s="468"/>
      <c r="BE30" s="468"/>
    </row>
    <row r="31" spans="1:57" ht="13.5" customHeight="1" x14ac:dyDescent="0.3">
      <c r="A31" s="206"/>
      <c r="B31" s="206"/>
      <c r="C31" s="205"/>
      <c r="D31" s="205"/>
      <c r="E31" s="205"/>
      <c r="F31" s="203"/>
      <c r="G31" s="876"/>
      <c r="I31" s="78"/>
      <c r="J31" s="78"/>
      <c r="K31" s="78"/>
      <c r="L31" s="78"/>
      <c r="M31" s="78"/>
      <c r="N31" s="78"/>
      <c r="O31" s="78"/>
      <c r="P31" s="78"/>
      <c r="Q31" s="78"/>
      <c r="R31" s="466" t="s">
        <v>499</v>
      </c>
      <c r="S31" s="467" t="s">
        <v>62</v>
      </c>
      <c r="T31" s="469" t="s">
        <v>62</v>
      </c>
      <c r="U31" s="469" t="s">
        <v>62</v>
      </c>
      <c r="V31" s="469" t="s">
        <v>62</v>
      </c>
      <c r="W31" s="469" t="s">
        <v>62</v>
      </c>
      <c r="X31" s="469" t="s">
        <v>62</v>
      </c>
      <c r="Y31" s="469" t="s">
        <v>62</v>
      </c>
      <c r="Z31" s="467">
        <v>18.100000000000001</v>
      </c>
      <c r="AA31" s="467">
        <v>18.100000000000001</v>
      </c>
      <c r="AB31" s="78"/>
      <c r="AC31" s="466" t="s">
        <v>499</v>
      </c>
      <c r="AD31" s="467" t="s">
        <v>62</v>
      </c>
      <c r="AE31" s="469" t="s">
        <v>62</v>
      </c>
      <c r="AF31" s="469" t="s">
        <v>62</v>
      </c>
      <c r="AG31" s="469" t="s">
        <v>62</v>
      </c>
      <c r="AH31" s="469" t="s">
        <v>62</v>
      </c>
      <c r="AI31" s="469" t="s">
        <v>62</v>
      </c>
      <c r="AJ31" s="469" t="s">
        <v>62</v>
      </c>
      <c r="AK31" s="467">
        <v>6</v>
      </c>
      <c r="AL31" s="467">
        <v>6</v>
      </c>
      <c r="AM31" s="466" t="s">
        <v>499</v>
      </c>
      <c r="AN31" s="467" t="s">
        <v>62</v>
      </c>
      <c r="AO31" s="469" t="s">
        <v>62</v>
      </c>
      <c r="AP31" s="469" t="s">
        <v>62</v>
      </c>
      <c r="AQ31" s="469" t="s">
        <v>62</v>
      </c>
      <c r="AR31" s="469" t="s">
        <v>62</v>
      </c>
      <c r="AS31" s="469" t="s">
        <v>62</v>
      </c>
      <c r="AT31" s="469" t="s">
        <v>62</v>
      </c>
      <c r="AU31" s="467">
        <v>1.4</v>
      </c>
      <c r="AV31" s="467">
        <v>1.4</v>
      </c>
      <c r="AW31" s="2196"/>
      <c r="AX31" s="2196"/>
      <c r="AY31" s="2196"/>
      <c r="AZ31" s="2196"/>
      <c r="BA31" s="2196"/>
      <c r="BB31" s="2196"/>
      <c r="BC31" s="859"/>
      <c r="BD31" s="468"/>
      <c r="BE31" s="468"/>
    </row>
    <row r="32" spans="1:57" ht="17.25" customHeight="1" x14ac:dyDescent="0.3">
      <c r="A32" s="77" t="s">
        <v>525</v>
      </c>
      <c r="B32" s="76"/>
      <c r="C32" s="76"/>
      <c r="D32" s="76"/>
      <c r="E32" s="76"/>
      <c r="F32" s="203"/>
      <c r="G32" s="876"/>
      <c r="H32" s="77" t="s">
        <v>526</v>
      </c>
      <c r="I32" s="473"/>
      <c r="J32" s="663"/>
      <c r="K32" s="663"/>
      <c r="L32" s="663"/>
      <c r="M32" s="663"/>
      <c r="N32" s="663"/>
      <c r="O32" s="663"/>
      <c r="P32" s="663"/>
      <c r="Q32" s="663"/>
      <c r="R32" s="198" t="s">
        <v>509</v>
      </c>
      <c r="S32" s="258">
        <v>29.6</v>
      </c>
      <c r="T32" s="258">
        <v>3</v>
      </c>
      <c r="U32" s="258">
        <v>3</v>
      </c>
      <c r="V32" s="258">
        <v>2.5</v>
      </c>
      <c r="W32" s="258">
        <v>4.8</v>
      </c>
      <c r="X32" s="258">
        <v>0.8</v>
      </c>
      <c r="Y32" s="258" t="s">
        <v>62</v>
      </c>
      <c r="Z32" s="258">
        <v>18.100000000000001</v>
      </c>
      <c r="AA32" s="258">
        <v>61.7</v>
      </c>
      <c r="AB32" s="78"/>
      <c r="AC32" s="198" t="s">
        <v>509</v>
      </c>
      <c r="AD32" s="258">
        <v>55.2</v>
      </c>
      <c r="AE32" s="258">
        <v>0.6</v>
      </c>
      <c r="AF32" s="258">
        <v>3.7</v>
      </c>
      <c r="AG32" s="258">
        <v>2.6</v>
      </c>
      <c r="AH32" s="258">
        <v>7.2</v>
      </c>
      <c r="AI32" s="258">
        <v>11.6</v>
      </c>
      <c r="AJ32" s="258">
        <v>39.299999999999997</v>
      </c>
      <c r="AK32" s="258">
        <v>6</v>
      </c>
      <c r="AL32" s="258">
        <v>126.2</v>
      </c>
      <c r="AM32" s="198" t="s">
        <v>509</v>
      </c>
      <c r="AN32" s="258">
        <v>1.6</v>
      </c>
      <c r="AO32" s="258">
        <v>0.3</v>
      </c>
      <c r="AP32" s="258">
        <v>0.6</v>
      </c>
      <c r="AQ32" s="258">
        <v>0.2</v>
      </c>
      <c r="AR32" s="258">
        <v>0.2</v>
      </c>
      <c r="AS32" s="258" t="s">
        <v>62</v>
      </c>
      <c r="AT32" s="258" t="s">
        <v>62</v>
      </c>
      <c r="AU32" s="258">
        <v>1.4</v>
      </c>
      <c r="AV32" s="258">
        <v>4.3</v>
      </c>
      <c r="AW32" s="859"/>
      <c r="AX32" s="859"/>
      <c r="AY32" s="859"/>
      <c r="AZ32" s="859"/>
      <c r="BA32" s="859"/>
      <c r="BB32" s="859"/>
      <c r="BC32" s="859"/>
      <c r="BD32" s="468"/>
      <c r="BE32" s="468"/>
    </row>
    <row r="33" spans="1:57" ht="20.25" customHeight="1" thickBot="1" x14ac:dyDescent="0.35">
      <c r="A33" s="473"/>
      <c r="B33" s="473"/>
      <c r="C33" s="473"/>
      <c r="D33" s="473"/>
      <c r="E33" s="473"/>
      <c r="F33" s="473"/>
      <c r="G33" s="875"/>
      <c r="H33" s="204" t="s">
        <v>1279</v>
      </c>
      <c r="I33" s="473"/>
      <c r="J33" s="663"/>
      <c r="K33" s="663"/>
      <c r="L33" s="663"/>
      <c r="M33" s="663"/>
      <c r="N33" s="663"/>
      <c r="O33" s="663"/>
      <c r="P33" s="663"/>
      <c r="Q33" s="663"/>
      <c r="R33" s="466" t="s">
        <v>507</v>
      </c>
      <c r="S33" s="467">
        <v>5.6</v>
      </c>
      <c r="T33" s="467">
        <v>0.8</v>
      </c>
      <c r="U33" s="467">
        <v>0.1</v>
      </c>
      <c r="V33" s="467" t="s">
        <v>62</v>
      </c>
      <c r="W33" s="467" t="s">
        <v>62</v>
      </c>
      <c r="X33" s="467" t="s">
        <v>62</v>
      </c>
      <c r="Y33" s="469" t="s">
        <v>62</v>
      </c>
      <c r="Z33" s="467">
        <v>6.3</v>
      </c>
      <c r="AA33" s="467">
        <v>12.8</v>
      </c>
      <c r="AB33" s="78"/>
      <c r="AC33" s="466" t="s">
        <v>507</v>
      </c>
      <c r="AD33" s="467">
        <v>4.8</v>
      </c>
      <c r="AE33" s="467">
        <v>0.2</v>
      </c>
      <c r="AF33" s="467">
        <v>0.4</v>
      </c>
      <c r="AG33" s="467" t="s">
        <v>62</v>
      </c>
      <c r="AH33" s="467" t="s">
        <v>62</v>
      </c>
      <c r="AI33" s="467" t="s">
        <v>62</v>
      </c>
      <c r="AJ33" s="469" t="s">
        <v>62</v>
      </c>
      <c r="AK33" s="467">
        <v>32.6</v>
      </c>
      <c r="AL33" s="467">
        <v>38.1</v>
      </c>
      <c r="AM33" s="466" t="s">
        <v>507</v>
      </c>
      <c r="AN33" s="467">
        <v>0.4</v>
      </c>
      <c r="AO33" s="467" t="s">
        <v>62</v>
      </c>
      <c r="AP33" s="467" t="s">
        <v>62</v>
      </c>
      <c r="AQ33" s="467" t="s">
        <v>62</v>
      </c>
      <c r="AR33" s="467" t="s">
        <v>62</v>
      </c>
      <c r="AS33" s="467" t="s">
        <v>62</v>
      </c>
      <c r="AT33" s="469" t="s">
        <v>62</v>
      </c>
      <c r="AU33" s="467">
        <v>2.1</v>
      </c>
      <c r="AV33" s="467">
        <v>2.5</v>
      </c>
      <c r="AW33" s="468"/>
      <c r="AX33" s="468"/>
      <c r="AY33" s="468"/>
      <c r="AZ33" s="468"/>
      <c r="BA33" s="468"/>
      <c r="BB33" s="468"/>
      <c r="BC33" s="467"/>
      <c r="BD33" s="468"/>
      <c r="BE33" s="468"/>
    </row>
    <row r="34" spans="1:57" ht="15" thickBot="1" x14ac:dyDescent="0.35">
      <c r="A34" s="874"/>
      <c r="B34" s="873" t="s">
        <v>1255</v>
      </c>
      <c r="C34" s="873" t="s">
        <v>1140</v>
      </c>
      <c r="D34" s="873" t="s">
        <v>1018</v>
      </c>
      <c r="E34" s="873" t="s">
        <v>795</v>
      </c>
      <c r="F34" s="873" t="s">
        <v>764</v>
      </c>
      <c r="G34" s="473"/>
      <c r="H34" s="201"/>
      <c r="I34" s="872"/>
      <c r="J34" s="872"/>
      <c r="K34" s="872"/>
      <c r="L34" s="872"/>
      <c r="M34" s="872"/>
      <c r="N34" s="872"/>
      <c r="O34" s="872"/>
      <c r="P34" s="872"/>
      <c r="Q34" s="872"/>
      <c r="R34" s="466" t="s">
        <v>506</v>
      </c>
      <c r="S34" s="467">
        <v>6.1</v>
      </c>
      <c r="T34" s="467">
        <v>5.3</v>
      </c>
      <c r="U34" s="467">
        <v>0.2</v>
      </c>
      <c r="V34" s="467" t="s">
        <v>62</v>
      </c>
      <c r="W34" s="467" t="s">
        <v>62</v>
      </c>
      <c r="X34" s="467" t="s">
        <v>62</v>
      </c>
      <c r="Y34" s="469" t="s">
        <v>62</v>
      </c>
      <c r="Z34" s="467" t="s">
        <v>62</v>
      </c>
      <c r="AA34" s="469">
        <v>11.5</v>
      </c>
      <c r="AB34" s="78"/>
      <c r="AC34" s="466" t="s">
        <v>506</v>
      </c>
      <c r="AD34" s="467">
        <v>8.1999999999999993</v>
      </c>
      <c r="AE34" s="467">
        <v>0.4</v>
      </c>
      <c r="AF34" s="467" t="s">
        <v>62</v>
      </c>
      <c r="AG34" s="467" t="s">
        <v>62</v>
      </c>
      <c r="AH34" s="467" t="s">
        <v>62</v>
      </c>
      <c r="AI34" s="467" t="s">
        <v>62</v>
      </c>
      <c r="AJ34" s="469" t="s">
        <v>62</v>
      </c>
      <c r="AK34" s="467" t="s">
        <v>62</v>
      </c>
      <c r="AL34" s="469">
        <v>8.6</v>
      </c>
      <c r="AM34" s="466" t="s">
        <v>506</v>
      </c>
      <c r="AN34" s="467">
        <v>0.4</v>
      </c>
      <c r="AO34" s="467">
        <v>0.2</v>
      </c>
      <c r="AP34" s="467">
        <v>0.4</v>
      </c>
      <c r="AQ34" s="467" t="s">
        <v>62</v>
      </c>
      <c r="AR34" s="467" t="s">
        <v>62</v>
      </c>
      <c r="AS34" s="467" t="s">
        <v>62</v>
      </c>
      <c r="AT34" s="469" t="s">
        <v>62</v>
      </c>
      <c r="AU34" s="467" t="s">
        <v>62</v>
      </c>
      <c r="AV34" s="469">
        <v>1</v>
      </c>
      <c r="AW34" s="468"/>
      <c r="AX34" s="468"/>
      <c r="AY34" s="468"/>
      <c r="AZ34" s="468"/>
      <c r="BA34" s="468"/>
      <c r="BB34" s="468"/>
      <c r="BC34" s="467"/>
      <c r="BD34" s="468"/>
      <c r="BE34" s="468"/>
    </row>
    <row r="35" spans="1:57" ht="21" thickBot="1" x14ac:dyDescent="0.35">
      <c r="A35" s="869" t="s">
        <v>712</v>
      </c>
      <c r="B35" s="868">
        <v>99.768274928599467</v>
      </c>
      <c r="C35" s="868">
        <v>99.180296470819869</v>
      </c>
      <c r="D35" s="868">
        <v>97.130539505015221</v>
      </c>
      <c r="E35" s="868">
        <v>100.54047618599949</v>
      </c>
      <c r="F35" s="868">
        <v>99.289730251083398</v>
      </c>
      <c r="G35" s="473"/>
      <c r="H35" s="871" t="s">
        <v>289</v>
      </c>
      <c r="I35" s="870" t="s">
        <v>522</v>
      </c>
      <c r="J35" s="870" t="s">
        <v>521</v>
      </c>
      <c r="K35" s="870" t="s">
        <v>520</v>
      </c>
      <c r="L35" s="870" t="s">
        <v>519</v>
      </c>
      <c r="M35" s="870" t="s">
        <v>518</v>
      </c>
      <c r="N35" s="870" t="s">
        <v>517</v>
      </c>
      <c r="O35" s="870" t="s">
        <v>516</v>
      </c>
      <c r="P35" s="870" t="s">
        <v>515</v>
      </c>
      <c r="Q35" s="870" t="s">
        <v>288</v>
      </c>
      <c r="R35" s="466" t="s">
        <v>1278</v>
      </c>
      <c r="S35" s="467">
        <v>2.4</v>
      </c>
      <c r="T35" s="467">
        <v>3.8</v>
      </c>
      <c r="U35" s="467">
        <v>5.4</v>
      </c>
      <c r="V35" s="467" t="s">
        <v>62</v>
      </c>
      <c r="W35" s="467" t="s">
        <v>62</v>
      </c>
      <c r="X35" s="467" t="s">
        <v>62</v>
      </c>
      <c r="Y35" s="469" t="s">
        <v>62</v>
      </c>
      <c r="Z35" s="467" t="s">
        <v>62</v>
      </c>
      <c r="AA35" s="469">
        <v>11.6</v>
      </c>
      <c r="AB35" s="78"/>
      <c r="AC35" s="466" t="s">
        <v>1278</v>
      </c>
      <c r="AD35" s="467" t="s">
        <v>62</v>
      </c>
      <c r="AE35" s="467" t="s">
        <v>62</v>
      </c>
      <c r="AF35" s="467" t="s">
        <v>62</v>
      </c>
      <c r="AG35" s="467" t="s">
        <v>62</v>
      </c>
      <c r="AH35" s="467" t="s">
        <v>62</v>
      </c>
      <c r="AI35" s="467" t="s">
        <v>62</v>
      </c>
      <c r="AJ35" s="469" t="s">
        <v>62</v>
      </c>
      <c r="AK35" s="467" t="s">
        <v>62</v>
      </c>
      <c r="AL35" s="469" t="s">
        <v>62</v>
      </c>
      <c r="AM35" s="466" t="s">
        <v>1278</v>
      </c>
      <c r="AN35" s="467">
        <v>0.4</v>
      </c>
      <c r="AO35" s="467">
        <v>1.6</v>
      </c>
      <c r="AP35" s="467">
        <v>3.1</v>
      </c>
      <c r="AQ35" s="467" t="s">
        <v>62</v>
      </c>
      <c r="AR35" s="467" t="s">
        <v>62</v>
      </c>
      <c r="AS35" s="467" t="s">
        <v>62</v>
      </c>
      <c r="AT35" s="469" t="s">
        <v>62</v>
      </c>
      <c r="AU35" s="467" t="s">
        <v>62</v>
      </c>
      <c r="AV35" s="469">
        <v>5.0999999999999996</v>
      </c>
      <c r="BC35" s="467"/>
      <c r="BE35" s="468"/>
    </row>
    <row r="36" spans="1:57" x14ac:dyDescent="0.3">
      <c r="A36" s="865" t="s">
        <v>711</v>
      </c>
      <c r="B36" s="472">
        <v>55.039023284564138</v>
      </c>
      <c r="C36" s="472">
        <v>41.561269359142933</v>
      </c>
      <c r="D36" s="472">
        <v>41.864012777033473</v>
      </c>
      <c r="E36" s="472">
        <v>46.687241580226214</v>
      </c>
      <c r="F36" s="472">
        <v>49.434731972732216</v>
      </c>
      <c r="G36" s="473"/>
      <c r="H36" s="466" t="s">
        <v>514</v>
      </c>
      <c r="I36" s="467">
        <v>54.1</v>
      </c>
      <c r="J36" s="469"/>
      <c r="K36" s="469"/>
      <c r="L36" s="469"/>
      <c r="M36" s="469"/>
      <c r="N36" s="469"/>
      <c r="O36" s="469"/>
      <c r="P36" s="469"/>
      <c r="Q36" s="469">
        <v>54.1</v>
      </c>
      <c r="R36" s="466" t="s">
        <v>1277</v>
      </c>
      <c r="S36" s="467">
        <v>2</v>
      </c>
      <c r="T36" s="467">
        <v>1.1000000000000001</v>
      </c>
      <c r="U36" s="467">
        <v>2.2000000000000002</v>
      </c>
      <c r="V36" s="467" t="s">
        <v>62</v>
      </c>
      <c r="W36" s="467" t="s">
        <v>62</v>
      </c>
      <c r="X36" s="467" t="s">
        <v>62</v>
      </c>
      <c r="Y36" s="469" t="s">
        <v>62</v>
      </c>
      <c r="Z36" s="467" t="s">
        <v>62</v>
      </c>
      <c r="AA36" s="469">
        <v>5.3</v>
      </c>
      <c r="AB36" s="78"/>
      <c r="AC36" s="466" t="s">
        <v>1277</v>
      </c>
      <c r="AD36" s="467" t="s">
        <v>62</v>
      </c>
      <c r="AE36" s="467" t="s">
        <v>62</v>
      </c>
      <c r="AF36" s="467" t="s">
        <v>62</v>
      </c>
      <c r="AG36" s="467" t="s">
        <v>62</v>
      </c>
      <c r="AH36" s="467" t="s">
        <v>62</v>
      </c>
      <c r="AI36" s="467" t="s">
        <v>62</v>
      </c>
      <c r="AJ36" s="469" t="s">
        <v>62</v>
      </c>
      <c r="AK36" s="467" t="s">
        <v>62</v>
      </c>
      <c r="AL36" s="469" t="s">
        <v>62</v>
      </c>
      <c r="AM36" s="466" t="s">
        <v>1277</v>
      </c>
      <c r="AN36" s="467">
        <v>0.4</v>
      </c>
      <c r="AO36" s="467">
        <v>1.7</v>
      </c>
      <c r="AP36" s="467">
        <v>3.1</v>
      </c>
      <c r="AQ36" s="467" t="s">
        <v>62</v>
      </c>
      <c r="AR36" s="467" t="s">
        <v>62</v>
      </c>
      <c r="AS36" s="467" t="s">
        <v>62</v>
      </c>
      <c r="AT36" s="469" t="s">
        <v>62</v>
      </c>
      <c r="AU36" s="467" t="s">
        <v>62</v>
      </c>
      <c r="AV36" s="469">
        <v>5.3</v>
      </c>
      <c r="BC36" s="467"/>
      <c r="BE36" s="468"/>
    </row>
    <row r="37" spans="1:57" ht="25.5" customHeight="1" x14ac:dyDescent="0.3">
      <c r="A37" s="865" t="s">
        <v>710</v>
      </c>
      <c r="B37" s="472">
        <v>17.429914659392814</v>
      </c>
      <c r="C37" s="472">
        <v>19.853487127041664</v>
      </c>
      <c r="D37" s="472">
        <v>22.089301599891453</v>
      </c>
      <c r="E37" s="472">
        <v>19.302086271647678</v>
      </c>
      <c r="F37" s="472">
        <v>15.691318669673322</v>
      </c>
      <c r="G37" s="473"/>
      <c r="H37" s="466" t="s">
        <v>513</v>
      </c>
      <c r="I37" s="467">
        <v>57.4</v>
      </c>
      <c r="J37" s="469">
        <v>10.8</v>
      </c>
      <c r="K37" s="469">
        <v>29.8</v>
      </c>
      <c r="L37" s="469">
        <v>24.2</v>
      </c>
      <c r="M37" s="469">
        <v>54.9</v>
      </c>
      <c r="N37" s="469">
        <v>41.7</v>
      </c>
      <c r="O37" s="469">
        <v>105.2</v>
      </c>
      <c r="P37" s="469"/>
      <c r="Q37" s="469">
        <v>324</v>
      </c>
      <c r="R37" s="466" t="s">
        <v>1276</v>
      </c>
      <c r="S37" s="467">
        <v>0.3</v>
      </c>
      <c r="T37" s="467">
        <v>0.9</v>
      </c>
      <c r="U37" s="467">
        <v>3.4</v>
      </c>
      <c r="V37" s="467">
        <v>1.4</v>
      </c>
      <c r="W37" s="467">
        <v>0.2</v>
      </c>
      <c r="X37" s="467" t="s">
        <v>62</v>
      </c>
      <c r="Y37" s="469" t="s">
        <v>62</v>
      </c>
      <c r="Z37" s="467" t="s">
        <v>62</v>
      </c>
      <c r="AA37" s="469">
        <v>6.2</v>
      </c>
      <c r="AB37" s="78"/>
      <c r="AC37" s="466" t="s">
        <v>1276</v>
      </c>
      <c r="AD37" s="467" t="s">
        <v>62</v>
      </c>
      <c r="AE37" s="467" t="s">
        <v>62</v>
      </c>
      <c r="AF37" s="467" t="s">
        <v>62</v>
      </c>
      <c r="AG37" s="467" t="s">
        <v>62</v>
      </c>
      <c r="AH37" s="467" t="s">
        <v>62</v>
      </c>
      <c r="AI37" s="467" t="s">
        <v>62</v>
      </c>
      <c r="AJ37" s="469" t="s">
        <v>62</v>
      </c>
      <c r="AK37" s="467" t="s">
        <v>62</v>
      </c>
      <c r="AL37" s="469" t="s">
        <v>62</v>
      </c>
      <c r="AM37" s="466" t="s">
        <v>1276</v>
      </c>
      <c r="AN37" s="467" t="s">
        <v>62</v>
      </c>
      <c r="AO37" s="467" t="s">
        <v>62</v>
      </c>
      <c r="AP37" s="467">
        <v>0.2</v>
      </c>
      <c r="AQ37" s="467" t="s">
        <v>62</v>
      </c>
      <c r="AR37" s="467" t="s">
        <v>62</v>
      </c>
      <c r="AS37" s="467" t="s">
        <v>62</v>
      </c>
      <c r="AT37" s="469" t="s">
        <v>62</v>
      </c>
      <c r="AU37" s="467" t="s">
        <v>62</v>
      </c>
      <c r="AV37" s="469">
        <v>0.2</v>
      </c>
      <c r="BC37" s="467"/>
      <c r="BE37" s="468"/>
    </row>
    <row r="38" spans="1:57" ht="21" customHeight="1" x14ac:dyDescent="0.3">
      <c r="A38" s="865" t="s">
        <v>709</v>
      </c>
      <c r="B38" s="472">
        <v>4.3911263412729822</v>
      </c>
      <c r="C38" s="472">
        <v>6.706559599401511</v>
      </c>
      <c r="D38" s="472">
        <v>5.6337298871454884</v>
      </c>
      <c r="E38" s="472">
        <v>6.6981124081517258</v>
      </c>
      <c r="F38" s="472">
        <v>5.8885397365296903</v>
      </c>
      <c r="G38" s="473"/>
      <c r="H38" s="466" t="s">
        <v>510</v>
      </c>
      <c r="I38" s="467">
        <v>24.3</v>
      </c>
      <c r="J38" s="469">
        <v>2.2999999999999998</v>
      </c>
      <c r="K38" s="469">
        <v>2.1</v>
      </c>
      <c r="L38" s="469">
        <v>0.2</v>
      </c>
      <c r="M38" s="469"/>
      <c r="N38" s="469"/>
      <c r="O38" s="469"/>
      <c r="P38" s="469"/>
      <c r="Q38" s="469">
        <v>28.9</v>
      </c>
      <c r="R38" s="466" t="s">
        <v>503</v>
      </c>
      <c r="S38" s="467" t="s">
        <v>62</v>
      </c>
      <c r="T38" s="467" t="s">
        <v>62</v>
      </c>
      <c r="U38" s="467" t="s">
        <v>62</v>
      </c>
      <c r="V38" s="467" t="s">
        <v>62</v>
      </c>
      <c r="W38" s="467" t="s">
        <v>62</v>
      </c>
      <c r="X38" s="467" t="s">
        <v>62</v>
      </c>
      <c r="Y38" s="469" t="s">
        <v>62</v>
      </c>
      <c r="Z38" s="467" t="s">
        <v>62</v>
      </c>
      <c r="AA38" s="469" t="s">
        <v>62</v>
      </c>
      <c r="AB38" s="78"/>
      <c r="AC38" s="466" t="s">
        <v>503</v>
      </c>
      <c r="AD38" s="467">
        <v>1.2</v>
      </c>
      <c r="AE38" s="467" t="s">
        <v>62</v>
      </c>
      <c r="AF38" s="467">
        <v>3.2</v>
      </c>
      <c r="AG38" s="467">
        <v>5.7</v>
      </c>
      <c r="AH38" s="467">
        <v>18.5</v>
      </c>
      <c r="AI38" s="467">
        <v>0.2</v>
      </c>
      <c r="AJ38" s="469">
        <v>23</v>
      </c>
      <c r="AK38" s="467" t="s">
        <v>62</v>
      </c>
      <c r="AL38" s="469">
        <v>51.8</v>
      </c>
      <c r="AM38" s="466" t="s">
        <v>503</v>
      </c>
      <c r="AN38" s="467" t="s">
        <v>62</v>
      </c>
      <c r="AO38" s="467" t="s">
        <v>62</v>
      </c>
      <c r="AP38" s="467">
        <v>0.1</v>
      </c>
      <c r="AQ38" s="467" t="s">
        <v>62</v>
      </c>
      <c r="AR38" s="467">
        <v>0.3</v>
      </c>
      <c r="AS38" s="467" t="s">
        <v>62</v>
      </c>
      <c r="AT38" s="469" t="s">
        <v>62</v>
      </c>
      <c r="AU38" s="467" t="s">
        <v>62</v>
      </c>
      <c r="AV38" s="469">
        <v>0.5</v>
      </c>
      <c r="BC38" s="469"/>
      <c r="BE38" s="468"/>
    </row>
    <row r="39" spans="1:57" ht="15" customHeight="1" x14ac:dyDescent="0.3">
      <c r="A39" s="865" t="s">
        <v>707</v>
      </c>
      <c r="B39" s="472">
        <v>22.908210643369539</v>
      </c>
      <c r="C39" s="472">
        <v>31.058980385233749</v>
      </c>
      <c r="D39" s="472">
        <v>27.543495240944807</v>
      </c>
      <c r="E39" s="472">
        <v>27.853035925973895</v>
      </c>
      <c r="F39" s="472">
        <v>28.275139872148163</v>
      </c>
      <c r="G39" s="473"/>
      <c r="H39" s="466" t="s">
        <v>512</v>
      </c>
      <c r="I39" s="467">
        <v>11.6</v>
      </c>
      <c r="J39" s="469">
        <v>2.8</v>
      </c>
      <c r="K39" s="469">
        <v>0.7</v>
      </c>
      <c r="L39" s="469">
        <v>0.3</v>
      </c>
      <c r="M39" s="469">
        <v>0.5</v>
      </c>
      <c r="N39" s="469">
        <v>0.1</v>
      </c>
      <c r="O39" s="469"/>
      <c r="P39" s="469"/>
      <c r="Q39" s="469">
        <v>16.100000000000001</v>
      </c>
      <c r="R39" s="466" t="s">
        <v>502</v>
      </c>
      <c r="S39" s="467" t="s">
        <v>62</v>
      </c>
      <c r="T39" s="467">
        <v>1.6</v>
      </c>
      <c r="U39" s="467">
        <v>2.2000000000000002</v>
      </c>
      <c r="V39" s="467">
        <v>1.4</v>
      </c>
      <c r="W39" s="467">
        <v>1.2</v>
      </c>
      <c r="X39" s="467">
        <v>0.1</v>
      </c>
      <c r="Y39" s="467" t="s">
        <v>62</v>
      </c>
      <c r="Z39" s="469" t="s">
        <v>62</v>
      </c>
      <c r="AA39" s="469">
        <v>6.5</v>
      </c>
      <c r="AB39" s="78"/>
      <c r="AC39" s="466" t="s">
        <v>502</v>
      </c>
      <c r="AD39" s="467" t="s">
        <v>62</v>
      </c>
      <c r="AE39" s="467" t="s">
        <v>62</v>
      </c>
      <c r="AF39" s="467" t="s">
        <v>62</v>
      </c>
      <c r="AG39" s="467" t="s">
        <v>62</v>
      </c>
      <c r="AH39" s="467" t="s">
        <v>62</v>
      </c>
      <c r="AI39" s="467" t="s">
        <v>62</v>
      </c>
      <c r="AJ39" s="467" t="s">
        <v>62</v>
      </c>
      <c r="AK39" s="469" t="s">
        <v>62</v>
      </c>
      <c r="AL39" s="469">
        <v>0.1</v>
      </c>
      <c r="AM39" s="466" t="s">
        <v>502</v>
      </c>
      <c r="AN39" s="467" t="s">
        <v>62</v>
      </c>
      <c r="AO39" s="467">
        <v>0.6</v>
      </c>
      <c r="AP39" s="467">
        <v>0.7</v>
      </c>
      <c r="AQ39" s="467">
        <v>0.1</v>
      </c>
      <c r="AR39" s="467">
        <v>1.1000000000000001</v>
      </c>
      <c r="AS39" s="467">
        <v>0.8</v>
      </c>
      <c r="AT39" s="467" t="s">
        <v>62</v>
      </c>
      <c r="AU39" s="469" t="s">
        <v>62</v>
      </c>
      <c r="AV39" s="469">
        <v>3.4</v>
      </c>
      <c r="BC39" s="475"/>
      <c r="BE39" s="468"/>
    </row>
    <row r="40" spans="1:57" ht="13.5" customHeight="1" x14ac:dyDescent="0.3">
      <c r="A40" s="869" t="s">
        <v>708</v>
      </c>
      <c r="B40" s="868">
        <v>1.3731661855079553</v>
      </c>
      <c r="C40" s="868">
        <v>2.7346815794506911</v>
      </c>
      <c r="D40" s="868">
        <v>2.8927137440759818</v>
      </c>
      <c r="E40" s="868">
        <v>3.7999180736141458</v>
      </c>
      <c r="F40" s="868">
        <v>3.6979419790024362</v>
      </c>
      <c r="G40" s="473"/>
      <c r="H40" s="466" t="s">
        <v>510</v>
      </c>
      <c r="I40" s="467">
        <v>8.9</v>
      </c>
      <c r="J40" s="469">
        <v>2.7</v>
      </c>
      <c r="K40" s="469">
        <v>0.3</v>
      </c>
      <c r="L40" s="469"/>
      <c r="M40" s="469"/>
      <c r="N40" s="469"/>
      <c r="O40" s="469"/>
      <c r="P40" s="469"/>
      <c r="Q40" s="469">
        <v>12</v>
      </c>
      <c r="R40" s="466" t="s">
        <v>501</v>
      </c>
      <c r="S40" s="467" t="s">
        <v>62</v>
      </c>
      <c r="T40" s="467" t="s">
        <v>62</v>
      </c>
      <c r="U40" s="467" t="s">
        <v>62</v>
      </c>
      <c r="V40" s="467">
        <v>1.1000000000000001</v>
      </c>
      <c r="W40" s="467">
        <v>0.9</v>
      </c>
      <c r="X40" s="467" t="s">
        <v>62</v>
      </c>
      <c r="Y40" s="467">
        <v>0.4</v>
      </c>
      <c r="Z40" s="469">
        <v>2.1</v>
      </c>
      <c r="AA40" s="469">
        <v>4.5999999999999996</v>
      </c>
      <c r="AB40" s="78"/>
      <c r="AC40" s="466" t="s">
        <v>501</v>
      </c>
      <c r="AD40" s="467" t="s">
        <v>62</v>
      </c>
      <c r="AE40" s="467" t="s">
        <v>62</v>
      </c>
      <c r="AF40" s="467" t="s">
        <v>62</v>
      </c>
      <c r="AG40" s="467" t="s">
        <v>62</v>
      </c>
      <c r="AH40" s="467" t="s">
        <v>62</v>
      </c>
      <c r="AI40" s="467" t="s">
        <v>62</v>
      </c>
      <c r="AJ40" s="467" t="s">
        <v>62</v>
      </c>
      <c r="AK40" s="469" t="s">
        <v>62</v>
      </c>
      <c r="AL40" s="469" t="s">
        <v>62</v>
      </c>
      <c r="AM40" s="466" t="s">
        <v>501</v>
      </c>
      <c r="AN40" s="467" t="s">
        <v>62</v>
      </c>
      <c r="AO40" s="467" t="s">
        <v>62</v>
      </c>
      <c r="AP40" s="467" t="s">
        <v>62</v>
      </c>
      <c r="AQ40" s="467" t="s">
        <v>62</v>
      </c>
      <c r="AR40" s="467" t="s">
        <v>62</v>
      </c>
      <c r="AS40" s="467">
        <v>0.1</v>
      </c>
      <c r="AT40" s="467">
        <v>0.3</v>
      </c>
      <c r="AU40" s="469" t="s">
        <v>62</v>
      </c>
      <c r="AV40" s="469">
        <v>0.5</v>
      </c>
      <c r="BC40" s="469"/>
      <c r="BE40" s="468"/>
    </row>
    <row r="41" spans="1:57" x14ac:dyDescent="0.3">
      <c r="A41" s="865" t="s">
        <v>707</v>
      </c>
      <c r="B41" s="472">
        <v>1.3639061455418033</v>
      </c>
      <c r="C41" s="472">
        <v>2.7294772259362463</v>
      </c>
      <c r="D41" s="472">
        <v>2.8902631255084024</v>
      </c>
      <c r="E41" s="472">
        <v>3.7999180736141458</v>
      </c>
      <c r="F41" s="472">
        <v>3.6781026574012627</v>
      </c>
      <c r="G41" s="473"/>
      <c r="H41" s="466" t="s">
        <v>511</v>
      </c>
      <c r="I41" s="467">
        <v>72.599999999999994</v>
      </c>
      <c r="J41" s="469"/>
      <c r="K41" s="469"/>
      <c r="L41" s="469"/>
      <c r="M41" s="469"/>
      <c r="N41" s="469"/>
      <c r="O41" s="469"/>
      <c r="P41" s="469">
        <v>6.8</v>
      </c>
      <c r="Q41" s="469">
        <v>79.400000000000006</v>
      </c>
      <c r="R41" s="466" t="s">
        <v>499</v>
      </c>
      <c r="S41" s="467" t="s">
        <v>62</v>
      </c>
      <c r="T41" s="467" t="s">
        <v>62</v>
      </c>
      <c r="U41" s="467" t="s">
        <v>62</v>
      </c>
      <c r="V41" s="467" t="s">
        <v>62</v>
      </c>
      <c r="W41" s="467" t="s">
        <v>62</v>
      </c>
      <c r="X41" s="467" t="s">
        <v>62</v>
      </c>
      <c r="Y41" s="467" t="s">
        <v>62</v>
      </c>
      <c r="Z41" s="469">
        <v>17.8</v>
      </c>
      <c r="AA41" s="469">
        <v>17.8</v>
      </c>
      <c r="AB41" s="78"/>
      <c r="AC41" s="466" t="s">
        <v>499</v>
      </c>
      <c r="AD41" s="467" t="s">
        <v>62</v>
      </c>
      <c r="AE41" s="467" t="s">
        <v>62</v>
      </c>
      <c r="AF41" s="467" t="s">
        <v>62</v>
      </c>
      <c r="AG41" s="467" t="s">
        <v>62</v>
      </c>
      <c r="AH41" s="467" t="s">
        <v>62</v>
      </c>
      <c r="AI41" s="467" t="s">
        <v>62</v>
      </c>
      <c r="AJ41" s="467" t="s">
        <v>62</v>
      </c>
      <c r="AK41" s="469">
        <v>5.8</v>
      </c>
      <c r="AL41" s="469">
        <v>5.8</v>
      </c>
      <c r="AM41" s="466" t="s">
        <v>499</v>
      </c>
      <c r="AN41" s="467" t="s">
        <v>62</v>
      </c>
      <c r="AO41" s="467" t="s">
        <v>62</v>
      </c>
      <c r="AP41" s="467" t="s">
        <v>62</v>
      </c>
      <c r="AQ41" s="467" t="s">
        <v>62</v>
      </c>
      <c r="AR41" s="467" t="s">
        <v>62</v>
      </c>
      <c r="AS41" s="467" t="s">
        <v>62</v>
      </c>
      <c r="AT41" s="467" t="s">
        <v>62</v>
      </c>
      <c r="AU41" s="469">
        <v>0.8</v>
      </c>
      <c r="AV41" s="469">
        <v>0.8</v>
      </c>
      <c r="BC41" s="469"/>
      <c r="BE41" s="468"/>
    </row>
    <row r="42" spans="1:57" ht="15" customHeight="1" thickBot="1" x14ac:dyDescent="0.35">
      <c r="A42" s="865" t="s">
        <v>706</v>
      </c>
      <c r="B42" s="472">
        <v>9.2600399661519998E-3</v>
      </c>
      <c r="C42" s="472">
        <v>5.2043535144447603E-3</v>
      </c>
      <c r="D42" s="472">
        <v>2.4506185675790999E-3</v>
      </c>
      <c r="E42" s="472">
        <v>0</v>
      </c>
      <c r="F42" s="472">
        <v>1.9839321601173774E-2</v>
      </c>
      <c r="G42" s="473"/>
      <c r="H42" s="466" t="s">
        <v>499</v>
      </c>
      <c r="I42" s="467"/>
      <c r="J42" s="469"/>
      <c r="K42" s="469"/>
      <c r="L42" s="469"/>
      <c r="M42" s="469"/>
      <c r="N42" s="469"/>
      <c r="O42" s="469"/>
      <c r="P42" s="469">
        <v>56.9</v>
      </c>
      <c r="Q42" s="469">
        <v>56.9</v>
      </c>
      <c r="R42" s="867" t="s">
        <v>80</v>
      </c>
      <c r="S42" s="464" t="s">
        <v>62</v>
      </c>
      <c r="T42" s="464" t="s">
        <v>62</v>
      </c>
      <c r="U42" s="464" t="s">
        <v>62</v>
      </c>
      <c r="V42" s="464" t="s">
        <v>62</v>
      </c>
      <c r="W42" s="464" t="s">
        <v>62</v>
      </c>
      <c r="X42" s="464" t="s">
        <v>62</v>
      </c>
      <c r="Y42" s="464" t="s">
        <v>62</v>
      </c>
      <c r="Z42" s="464">
        <v>0.1</v>
      </c>
      <c r="AA42" s="464">
        <v>0.1</v>
      </c>
      <c r="AB42" s="78"/>
      <c r="AC42" s="867" t="s">
        <v>80</v>
      </c>
      <c r="AD42" s="464" t="s">
        <v>62</v>
      </c>
      <c r="AE42" s="464" t="s">
        <v>62</v>
      </c>
      <c r="AF42" s="464" t="s">
        <v>62</v>
      </c>
      <c r="AG42" s="464" t="s">
        <v>62</v>
      </c>
      <c r="AH42" s="464" t="s">
        <v>62</v>
      </c>
      <c r="AI42" s="464" t="s">
        <v>62</v>
      </c>
      <c r="AJ42" s="464" t="s">
        <v>62</v>
      </c>
      <c r="AK42" s="464">
        <v>4.4000000000000004</v>
      </c>
      <c r="AL42" s="464">
        <v>4.4000000000000004</v>
      </c>
      <c r="AM42" s="867" t="s">
        <v>80</v>
      </c>
      <c r="AN42" s="464" t="s">
        <v>62</v>
      </c>
      <c r="AO42" s="464" t="s">
        <v>62</v>
      </c>
      <c r="AP42" s="464" t="s">
        <v>62</v>
      </c>
      <c r="AQ42" s="464" t="s">
        <v>62</v>
      </c>
      <c r="AR42" s="464" t="s">
        <v>62</v>
      </c>
      <c r="AS42" s="464" t="s">
        <v>62</v>
      </c>
      <c r="AT42" s="464" t="s">
        <v>62</v>
      </c>
      <c r="AU42" s="464">
        <v>0.4</v>
      </c>
      <c r="AV42" s="464">
        <v>0.4</v>
      </c>
      <c r="BE42" s="468"/>
    </row>
    <row r="43" spans="1:57" ht="15" thickBot="1" x14ac:dyDescent="0.35">
      <c r="A43" s="380" t="s">
        <v>531</v>
      </c>
      <c r="B43" s="199">
        <v>101.14144111410745</v>
      </c>
      <c r="C43" s="199">
        <v>101.91497805027055</v>
      </c>
      <c r="D43" s="199">
        <v>100.02325324909121</v>
      </c>
      <c r="E43" s="379">
        <v>104.34039425961365</v>
      </c>
      <c r="F43" s="379">
        <v>102.98767223008601</v>
      </c>
      <c r="G43" s="473"/>
      <c r="H43" s="465" t="s">
        <v>524</v>
      </c>
      <c r="I43" s="464"/>
      <c r="J43" s="464"/>
      <c r="K43" s="464"/>
      <c r="L43" s="464"/>
      <c r="M43" s="464"/>
      <c r="N43" s="464"/>
      <c r="O43" s="464"/>
      <c r="P43" s="464">
        <v>69.900000000000006</v>
      </c>
      <c r="Q43" s="464">
        <v>69.900000000000006</v>
      </c>
      <c r="R43" s="198" t="s">
        <v>498</v>
      </c>
      <c r="S43" s="258">
        <v>16.399999999999999</v>
      </c>
      <c r="T43" s="258">
        <v>13.5</v>
      </c>
      <c r="U43" s="258">
        <v>13.4</v>
      </c>
      <c r="V43" s="258">
        <v>3.9</v>
      </c>
      <c r="W43" s="258">
        <v>2.2999999999999998</v>
      </c>
      <c r="X43" s="258">
        <v>0.1</v>
      </c>
      <c r="Y43" s="258">
        <v>0.4</v>
      </c>
      <c r="Z43" s="258">
        <v>26.2</v>
      </c>
      <c r="AA43" s="258">
        <v>76.3</v>
      </c>
      <c r="AB43" s="78"/>
      <c r="AC43" s="198" t="s">
        <v>498</v>
      </c>
      <c r="AD43" s="258">
        <v>14.3</v>
      </c>
      <c r="AE43" s="258">
        <v>0.6</v>
      </c>
      <c r="AF43" s="258">
        <v>3.7</v>
      </c>
      <c r="AG43" s="258">
        <v>5.8</v>
      </c>
      <c r="AH43" s="258">
        <v>18.5</v>
      </c>
      <c r="AI43" s="258">
        <v>0.2</v>
      </c>
      <c r="AJ43" s="258">
        <v>23</v>
      </c>
      <c r="AK43" s="258">
        <v>42.8</v>
      </c>
      <c r="AL43" s="258">
        <v>108.8</v>
      </c>
      <c r="AM43" s="198" t="s">
        <v>498</v>
      </c>
      <c r="AN43" s="258">
        <v>1.6</v>
      </c>
      <c r="AO43" s="258">
        <v>4.3</v>
      </c>
      <c r="AP43" s="258">
        <v>7.6</v>
      </c>
      <c r="AQ43" s="258">
        <v>0.1</v>
      </c>
      <c r="AR43" s="258">
        <v>1.5</v>
      </c>
      <c r="AS43" s="258">
        <v>1</v>
      </c>
      <c r="AT43" s="258">
        <v>0.3</v>
      </c>
      <c r="AU43" s="258">
        <v>3.3</v>
      </c>
      <c r="AV43" s="258">
        <v>19.7</v>
      </c>
      <c r="BE43" s="468"/>
    </row>
    <row r="44" spans="1:57" x14ac:dyDescent="0.3">
      <c r="A44"/>
      <c r="B44" s="2201"/>
      <c r="C44" s="2201"/>
      <c r="D44" s="2201"/>
      <c r="E44" s="2201"/>
      <c r="F44" s="2201"/>
      <c r="G44" s="473"/>
      <c r="H44" s="198" t="s">
        <v>509</v>
      </c>
      <c r="I44" s="258">
        <v>195.6</v>
      </c>
      <c r="J44" s="258">
        <v>13.6</v>
      </c>
      <c r="K44" s="258">
        <v>30.5</v>
      </c>
      <c r="L44" s="258">
        <v>24.5</v>
      </c>
      <c r="M44" s="258">
        <v>55.5</v>
      </c>
      <c r="N44" s="258">
        <v>41.8</v>
      </c>
      <c r="O44" s="258">
        <v>105.2</v>
      </c>
      <c r="P44" s="258">
        <v>133.69999999999999</v>
      </c>
      <c r="Q44" s="258">
        <v>600.4</v>
      </c>
      <c r="R44" s="466" t="s">
        <v>497</v>
      </c>
      <c r="S44" s="467">
        <v>5.0999999999999996</v>
      </c>
      <c r="T44" s="467">
        <v>9.6</v>
      </c>
      <c r="U44" s="467">
        <v>0.6</v>
      </c>
      <c r="V44" s="467">
        <v>-1.6</v>
      </c>
      <c r="W44" s="467">
        <v>-4.4000000000000004</v>
      </c>
      <c r="X44" s="467">
        <v>1.1000000000000001</v>
      </c>
      <c r="Y44" s="469" t="s">
        <v>62</v>
      </c>
      <c r="Z44" s="467" t="s">
        <v>62</v>
      </c>
      <c r="AA44" s="469">
        <v>10.5</v>
      </c>
      <c r="AB44" s="78"/>
      <c r="AC44" s="466" t="s">
        <v>497</v>
      </c>
      <c r="AD44" s="467">
        <v>-2.9</v>
      </c>
      <c r="AE44" s="467">
        <v>-4.7</v>
      </c>
      <c r="AF44" s="467">
        <v>-4.9000000000000004</v>
      </c>
      <c r="AG44" s="467">
        <v>1</v>
      </c>
      <c r="AH44" s="467">
        <v>-0.5</v>
      </c>
      <c r="AI44" s="467">
        <v>-0.1</v>
      </c>
      <c r="AJ44" s="469">
        <v>0.5</v>
      </c>
      <c r="AK44" s="467" t="s">
        <v>62</v>
      </c>
      <c r="AL44" s="469">
        <v>-11.5</v>
      </c>
      <c r="AM44" s="466" t="s">
        <v>497</v>
      </c>
      <c r="AN44" s="467">
        <v>3.1</v>
      </c>
      <c r="AO44" s="467">
        <v>4.7</v>
      </c>
      <c r="AP44" s="467">
        <v>6.1</v>
      </c>
      <c r="AQ44" s="467">
        <v>-0.3</v>
      </c>
      <c r="AR44" s="467">
        <v>0.2</v>
      </c>
      <c r="AS44" s="467">
        <v>0.8</v>
      </c>
      <c r="AT44" s="469">
        <v>0.3</v>
      </c>
      <c r="AU44" s="467" t="s">
        <v>62</v>
      </c>
      <c r="AV44" s="469">
        <v>15</v>
      </c>
      <c r="BE44" s="468"/>
    </row>
    <row r="45" spans="1:57" ht="15" customHeight="1" x14ac:dyDescent="0.3">
      <c r="A45" s="865" t="s">
        <v>705</v>
      </c>
      <c r="B45" s="472">
        <v>1.7712567912700004</v>
      </c>
      <c r="C45" s="472">
        <v>0.92098873682000015</v>
      </c>
      <c r="D45" s="472">
        <v>0.59630023196999993</v>
      </c>
      <c r="E45" s="472">
        <v>0.78459263792999989</v>
      </c>
      <c r="F45" s="472">
        <v>0.68028564945000003</v>
      </c>
      <c r="G45" s="473"/>
      <c r="I45" s="476"/>
      <c r="J45" s="476"/>
      <c r="K45" s="476"/>
      <c r="L45" s="476"/>
      <c r="M45" s="476"/>
      <c r="N45" s="476"/>
      <c r="O45" s="476"/>
      <c r="P45" s="476"/>
      <c r="Q45" s="476"/>
      <c r="R45" s="466"/>
      <c r="S45" s="467"/>
      <c r="T45" s="467"/>
      <c r="U45" s="467"/>
      <c r="V45" s="467"/>
      <c r="W45" s="467"/>
      <c r="X45" s="467"/>
      <c r="Y45" s="469"/>
      <c r="Z45" s="469"/>
      <c r="AA45" s="469"/>
      <c r="AB45" s="78"/>
      <c r="AC45" s="466"/>
      <c r="AD45" s="467"/>
      <c r="AE45" s="469"/>
      <c r="AF45" s="469"/>
      <c r="AG45" s="469"/>
      <c r="AH45" s="469"/>
      <c r="AI45" s="469"/>
      <c r="AJ45" s="469"/>
      <c r="AK45" s="467"/>
      <c r="AL45" s="467"/>
      <c r="BE45" s="468"/>
    </row>
    <row r="46" spans="1:57" x14ac:dyDescent="0.3">
      <c r="A46" s="865" t="s">
        <v>704</v>
      </c>
      <c r="B46" s="472">
        <v>2.0498433956500004</v>
      </c>
      <c r="C46" s="472">
        <v>0.82457294285000005</v>
      </c>
      <c r="D46" s="472">
        <v>2.1378107235899999</v>
      </c>
      <c r="E46" s="472">
        <v>0.89699428454999997</v>
      </c>
      <c r="F46" s="472">
        <v>1.6730855593899996</v>
      </c>
      <c r="G46" s="473"/>
      <c r="H46" s="466" t="s">
        <v>507</v>
      </c>
      <c r="I46" s="467">
        <v>15.7</v>
      </c>
      <c r="J46" s="467">
        <v>2.6</v>
      </c>
      <c r="K46" s="467">
        <v>3.4</v>
      </c>
      <c r="L46" s="467">
        <v>0.2</v>
      </c>
      <c r="M46" s="467"/>
      <c r="N46" s="467"/>
      <c r="O46" s="469"/>
      <c r="P46" s="467">
        <v>152</v>
      </c>
      <c r="Q46" s="467">
        <v>174</v>
      </c>
      <c r="R46" s="466"/>
      <c r="S46" s="467"/>
      <c r="T46" s="259"/>
      <c r="U46" s="259"/>
      <c r="V46" s="259"/>
      <c r="W46" s="259"/>
      <c r="X46" s="259"/>
      <c r="Y46" s="259"/>
      <c r="Z46" s="467"/>
      <c r="AA46" s="467"/>
      <c r="AB46" s="78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S46" s="866"/>
      <c r="AT46" s="866"/>
      <c r="AU46" s="866"/>
      <c r="AV46" s="866"/>
      <c r="BC46" s="866"/>
      <c r="BE46" s="468"/>
    </row>
    <row r="47" spans="1:57" ht="15" customHeight="1" x14ac:dyDescent="0.3">
      <c r="A47" s="865" t="s">
        <v>703</v>
      </c>
      <c r="B47" s="472">
        <v>3.9927848714899983</v>
      </c>
      <c r="C47" s="472">
        <v>3.0488239557299996</v>
      </c>
      <c r="D47" s="472">
        <v>2.1809739071200007</v>
      </c>
      <c r="E47" s="472">
        <v>2.6202002065099999</v>
      </c>
      <c r="F47" s="472">
        <v>3.4877506490999997</v>
      </c>
      <c r="G47" s="473"/>
      <c r="H47" s="466" t="s">
        <v>510</v>
      </c>
      <c r="I47" s="467">
        <v>4.0999999999999996</v>
      </c>
      <c r="J47" s="467">
        <v>0.5</v>
      </c>
      <c r="K47" s="467">
        <v>0.2</v>
      </c>
      <c r="L47" s="469"/>
      <c r="M47" s="469"/>
      <c r="N47" s="469"/>
      <c r="O47" s="469"/>
      <c r="P47" s="469"/>
      <c r="Q47" s="469">
        <v>4.8</v>
      </c>
      <c r="R47" s="466"/>
      <c r="S47" s="466"/>
      <c r="T47" s="466"/>
      <c r="U47" s="466"/>
      <c r="V47" s="466"/>
      <c r="W47" s="466"/>
      <c r="X47" s="466"/>
      <c r="Y47" s="466"/>
      <c r="Z47" s="466"/>
      <c r="AA47" s="466"/>
      <c r="AB47" s="78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BE47" s="468"/>
    </row>
    <row r="48" spans="1:57" ht="15" customHeight="1" thickBot="1" x14ac:dyDescent="0.35">
      <c r="A48" s="200"/>
      <c r="B48" s="2200"/>
      <c r="C48" s="2200"/>
      <c r="D48" s="2200"/>
      <c r="E48" s="2200"/>
      <c r="F48" s="2200"/>
      <c r="G48" s="473"/>
      <c r="H48" s="466" t="s">
        <v>506</v>
      </c>
      <c r="I48" s="467">
        <v>36</v>
      </c>
      <c r="J48" s="467">
        <v>22.1</v>
      </c>
      <c r="K48" s="467">
        <v>5.2</v>
      </c>
      <c r="L48" s="467"/>
      <c r="M48" s="467"/>
      <c r="N48" s="467"/>
      <c r="O48" s="469"/>
      <c r="P48" s="469"/>
      <c r="Q48" s="469">
        <v>63.3</v>
      </c>
      <c r="R48" s="466"/>
      <c r="S48" s="466"/>
      <c r="T48" s="466"/>
      <c r="U48" s="466"/>
      <c r="V48" s="466"/>
      <c r="W48" s="466"/>
      <c r="X48" s="466"/>
      <c r="Y48" s="466"/>
      <c r="Z48" s="466"/>
      <c r="AA48" s="466"/>
      <c r="AB48" s="78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BE48" s="468"/>
    </row>
    <row r="49" spans="1:57" x14ac:dyDescent="0.3">
      <c r="A49" s="864" t="s">
        <v>702</v>
      </c>
      <c r="B49" s="199">
        <v>108.95532617251743</v>
      </c>
      <c r="C49" s="199">
        <v>106.70936368567057</v>
      </c>
      <c r="D49" s="199">
        <v>104.9383381117712</v>
      </c>
      <c r="E49" s="199">
        <v>108.64218138860363</v>
      </c>
      <c r="F49" s="199">
        <v>108.82879408802584</v>
      </c>
      <c r="G49" s="473"/>
      <c r="H49" s="466" t="s">
        <v>510</v>
      </c>
      <c r="I49" s="467">
        <v>18.100000000000001</v>
      </c>
      <c r="J49" s="467">
        <v>5.0999999999999996</v>
      </c>
      <c r="K49" s="467">
        <v>1.3</v>
      </c>
      <c r="L49" s="469"/>
      <c r="M49" s="469"/>
      <c r="N49" s="469"/>
      <c r="O49" s="469"/>
      <c r="P49" s="469"/>
      <c r="Q49" s="469">
        <v>24.5</v>
      </c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78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BE49" s="79"/>
    </row>
    <row r="50" spans="1:57" x14ac:dyDescent="0.3">
      <c r="A50" s="463"/>
      <c r="B50" s="471"/>
      <c r="C50" s="463"/>
      <c r="D50" s="463"/>
      <c r="E50" s="463"/>
      <c r="F50" s="473"/>
      <c r="G50" s="473"/>
      <c r="H50" s="466" t="s">
        <v>508</v>
      </c>
      <c r="I50" s="467">
        <v>7.9</v>
      </c>
      <c r="J50" s="467">
        <v>22</v>
      </c>
      <c r="K50" s="467">
        <v>32.200000000000003</v>
      </c>
      <c r="L50" s="467">
        <v>23.299999999999997</v>
      </c>
      <c r="M50" s="467">
        <v>62.7</v>
      </c>
      <c r="N50" s="467">
        <v>11.6</v>
      </c>
      <c r="O50" s="467">
        <v>24.4</v>
      </c>
      <c r="P50" s="467">
        <v>0</v>
      </c>
      <c r="Q50" s="467">
        <v>183.9</v>
      </c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78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BE50" s="79"/>
    </row>
    <row r="51" spans="1:57" x14ac:dyDescent="0.3">
      <c r="A51" s="203"/>
      <c r="B51" s="203"/>
      <c r="C51" s="203"/>
      <c r="D51" s="203"/>
      <c r="E51" s="203"/>
      <c r="F51" s="203"/>
      <c r="G51" s="473"/>
      <c r="H51" s="470" t="s">
        <v>1275</v>
      </c>
      <c r="I51" s="467">
        <v>2.7</v>
      </c>
      <c r="J51" s="467">
        <v>5.5</v>
      </c>
      <c r="K51" s="467">
        <v>8.4</v>
      </c>
      <c r="L51" s="467"/>
      <c r="M51" s="469"/>
      <c r="N51" s="469"/>
      <c r="O51" s="469"/>
      <c r="P51" s="469"/>
      <c r="Q51" s="469">
        <v>16.600000000000001</v>
      </c>
      <c r="R51" s="466"/>
      <c r="S51" s="466"/>
      <c r="T51" s="466"/>
      <c r="U51" s="466"/>
      <c r="V51" s="466"/>
      <c r="W51" s="466"/>
      <c r="X51" s="466"/>
      <c r="Y51" s="466"/>
      <c r="Z51" s="466"/>
      <c r="AA51" s="466"/>
      <c r="AB51" s="78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BE51" s="79"/>
    </row>
    <row r="52" spans="1:57" x14ac:dyDescent="0.3">
      <c r="A52" s="203"/>
      <c r="B52" s="862"/>
      <c r="C52" s="203"/>
      <c r="D52" s="203"/>
      <c r="E52" s="203"/>
      <c r="F52" s="863"/>
      <c r="G52" s="473"/>
      <c r="H52" s="470" t="s">
        <v>1274</v>
      </c>
      <c r="I52" s="467">
        <v>3.6</v>
      </c>
      <c r="J52" s="467">
        <v>5.6</v>
      </c>
      <c r="K52" s="467">
        <v>10.199999999999999</v>
      </c>
      <c r="L52" s="467"/>
      <c r="M52" s="467"/>
      <c r="N52" s="467"/>
      <c r="O52" s="467"/>
      <c r="P52" s="469"/>
      <c r="Q52" s="469">
        <v>19.399999999999999</v>
      </c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78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BE52" s="79"/>
    </row>
    <row r="53" spans="1:57" x14ac:dyDescent="0.3">
      <c r="A53" s="203"/>
      <c r="B53" s="862"/>
      <c r="C53" s="203"/>
      <c r="D53" s="203"/>
      <c r="E53" s="203"/>
      <c r="F53" s="203"/>
      <c r="G53" s="473"/>
      <c r="H53" s="466" t="s">
        <v>1273</v>
      </c>
      <c r="I53" s="467">
        <v>0.3</v>
      </c>
      <c r="J53" s="467">
        <v>0.9</v>
      </c>
      <c r="K53" s="467">
        <v>3.6</v>
      </c>
      <c r="L53" s="467">
        <v>1.4</v>
      </c>
      <c r="M53" s="467">
        <v>0.2</v>
      </c>
      <c r="N53" s="467"/>
      <c r="O53" s="467"/>
      <c r="P53" s="469"/>
      <c r="Q53" s="469">
        <v>6.4</v>
      </c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78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</row>
    <row r="54" spans="1:57" x14ac:dyDescent="0.3">
      <c r="A54" s="203"/>
      <c r="B54" s="862"/>
      <c r="C54" s="203"/>
      <c r="D54" s="203"/>
      <c r="E54" s="203"/>
      <c r="F54" s="203"/>
      <c r="G54" s="473"/>
      <c r="H54" s="466" t="s">
        <v>505</v>
      </c>
      <c r="I54" s="467">
        <v>1.2</v>
      </c>
      <c r="J54" s="467">
        <v>4.8</v>
      </c>
      <c r="K54" s="467">
        <v>4.8</v>
      </c>
      <c r="L54" s="467">
        <v>17</v>
      </c>
      <c r="M54" s="467">
        <v>50.8</v>
      </c>
      <c r="N54" s="467">
        <v>7.5</v>
      </c>
      <c r="O54" s="467">
        <v>24.2</v>
      </c>
      <c r="P54" s="469"/>
      <c r="Q54" s="469">
        <v>110.2</v>
      </c>
      <c r="R54" s="466"/>
      <c r="S54" s="466"/>
      <c r="T54" s="466"/>
      <c r="U54" s="466"/>
      <c r="V54" s="466"/>
      <c r="W54" s="466"/>
      <c r="X54" s="466"/>
      <c r="Y54" s="466"/>
      <c r="Z54" s="466"/>
      <c r="AA54" s="466"/>
      <c r="AB54" s="78"/>
      <c r="AC54" s="466"/>
      <c r="AD54" s="466"/>
      <c r="AE54" s="466"/>
      <c r="AF54" s="466"/>
      <c r="AG54" s="466"/>
      <c r="AH54" s="466"/>
      <c r="AI54" s="466"/>
      <c r="AJ54" s="466"/>
      <c r="AK54" s="466"/>
      <c r="AL54" s="466"/>
    </row>
    <row r="55" spans="1:57" x14ac:dyDescent="0.3">
      <c r="A55" s="203"/>
      <c r="B55" s="862"/>
      <c r="C55" s="203"/>
      <c r="D55" s="203"/>
      <c r="E55" s="203"/>
      <c r="F55" s="203"/>
      <c r="G55" s="473"/>
      <c r="H55" s="466" t="s">
        <v>504</v>
      </c>
      <c r="I55" s="467">
        <v>0.1</v>
      </c>
      <c r="J55" s="467">
        <v>5.2</v>
      </c>
      <c r="K55" s="467">
        <v>5.2</v>
      </c>
      <c r="L55" s="467">
        <v>4.9000000000000004</v>
      </c>
      <c r="M55" s="467">
        <v>11.7</v>
      </c>
      <c r="N55" s="467">
        <v>4.0999999999999996</v>
      </c>
      <c r="O55" s="469">
        <v>0.2</v>
      </c>
      <c r="P55" s="469"/>
      <c r="Q55" s="469">
        <v>31.3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78"/>
      <c r="AC55" s="466"/>
      <c r="AD55" s="466"/>
      <c r="AE55" s="466"/>
      <c r="AF55" s="466"/>
      <c r="AG55" s="466"/>
      <c r="AH55" s="466"/>
      <c r="AI55" s="466"/>
      <c r="AJ55" s="466"/>
      <c r="AK55" s="466"/>
      <c r="AL55" s="466"/>
      <c r="AM55" s="468"/>
      <c r="AW55" s="468"/>
    </row>
    <row r="56" spans="1:57" ht="12.75" customHeight="1" x14ac:dyDescent="0.3">
      <c r="A56" s="203"/>
      <c r="B56" s="862"/>
      <c r="C56" s="203"/>
      <c r="D56" s="203"/>
      <c r="E56" s="203"/>
      <c r="F56" s="203"/>
      <c r="G56" s="473"/>
      <c r="H56" s="466" t="s">
        <v>501</v>
      </c>
      <c r="I56" s="469"/>
      <c r="J56" s="467"/>
      <c r="K56" s="469">
        <v>0.7</v>
      </c>
      <c r="L56" s="469">
        <v>1.1000000000000001</v>
      </c>
      <c r="M56" s="469">
        <v>0.9</v>
      </c>
      <c r="N56" s="467">
        <v>2.9</v>
      </c>
      <c r="O56" s="469">
        <v>0.8</v>
      </c>
      <c r="P56" s="467">
        <v>2.1</v>
      </c>
      <c r="Q56" s="467">
        <v>8.5</v>
      </c>
      <c r="R56" s="466"/>
      <c r="S56" s="466"/>
      <c r="T56" s="466"/>
      <c r="U56" s="466"/>
      <c r="V56" s="466"/>
      <c r="W56" s="466"/>
      <c r="X56" s="466"/>
      <c r="Y56" s="466"/>
      <c r="Z56" s="466"/>
      <c r="AA56" s="466"/>
      <c r="AB56" s="78"/>
      <c r="AC56" s="466"/>
      <c r="AD56" s="466"/>
      <c r="AE56" s="466"/>
      <c r="AF56" s="466"/>
      <c r="AG56" s="466"/>
      <c r="AH56" s="466"/>
      <c r="AI56" s="466"/>
      <c r="AJ56" s="466"/>
      <c r="AK56" s="466"/>
      <c r="AL56" s="466"/>
      <c r="AM56" s="468"/>
      <c r="AW56" s="468"/>
    </row>
    <row r="57" spans="1:57" x14ac:dyDescent="0.3">
      <c r="A57" s="203"/>
      <c r="B57" s="862"/>
      <c r="C57" s="203"/>
      <c r="D57" s="203"/>
      <c r="E57" s="203"/>
      <c r="F57" s="203"/>
      <c r="G57" s="203"/>
      <c r="H57" s="466" t="s">
        <v>499</v>
      </c>
      <c r="I57" s="469"/>
      <c r="J57" s="467"/>
      <c r="K57" s="469"/>
      <c r="L57" s="469"/>
      <c r="M57" s="469"/>
      <c r="N57" s="467"/>
      <c r="O57" s="469"/>
      <c r="P57" s="467">
        <v>55.4</v>
      </c>
      <c r="Q57" s="467">
        <v>55.4</v>
      </c>
      <c r="R57" s="466"/>
      <c r="S57" s="466"/>
      <c r="T57" s="466"/>
      <c r="U57" s="466"/>
      <c r="V57" s="466"/>
      <c r="W57" s="466"/>
      <c r="X57" s="466"/>
      <c r="Y57" s="466"/>
      <c r="Z57" s="466"/>
      <c r="AA57" s="466"/>
      <c r="AB57" s="78"/>
      <c r="AC57" s="466"/>
      <c r="AD57" s="466"/>
      <c r="AE57" s="466"/>
      <c r="AF57" s="466"/>
      <c r="AG57" s="466"/>
      <c r="AH57" s="466"/>
      <c r="AI57" s="466"/>
      <c r="AJ57" s="466"/>
      <c r="AK57" s="466"/>
      <c r="AL57" s="466"/>
    </row>
    <row r="58" spans="1:57" x14ac:dyDescent="0.3">
      <c r="A58" s="203"/>
      <c r="B58" s="862"/>
      <c r="C58" s="203"/>
      <c r="D58" s="203"/>
      <c r="E58" s="203"/>
      <c r="F58" s="203"/>
      <c r="G58" s="203"/>
      <c r="H58" s="466" t="s">
        <v>500</v>
      </c>
      <c r="I58" s="469"/>
      <c r="J58" s="469"/>
      <c r="K58" s="469"/>
      <c r="L58" s="469"/>
      <c r="M58" s="469"/>
      <c r="N58" s="469"/>
      <c r="O58" s="469"/>
      <c r="P58" s="467">
        <v>83.8</v>
      </c>
      <c r="Q58" s="467">
        <v>83.8</v>
      </c>
      <c r="R58" s="466"/>
      <c r="S58" s="466"/>
      <c r="T58" s="466"/>
      <c r="U58" s="466"/>
      <c r="V58" s="466"/>
      <c r="W58" s="466"/>
      <c r="X58" s="466"/>
      <c r="Y58" s="466"/>
      <c r="Z58" s="466"/>
      <c r="AA58" s="466"/>
      <c r="AC58" s="466"/>
      <c r="AD58" s="466"/>
      <c r="AE58" s="466"/>
      <c r="AF58" s="466"/>
      <c r="AG58" s="466"/>
      <c r="AH58" s="466"/>
      <c r="AI58" s="466"/>
      <c r="AJ58" s="466"/>
      <c r="AK58" s="466"/>
      <c r="AL58" s="466"/>
    </row>
    <row r="59" spans="1:57" ht="15" thickBot="1" x14ac:dyDescent="0.35">
      <c r="A59" s="463"/>
      <c r="B59" s="862"/>
      <c r="C59" s="467"/>
      <c r="D59" s="467"/>
      <c r="E59" s="467"/>
      <c r="F59" s="203"/>
      <c r="G59" s="203"/>
      <c r="H59" s="465" t="s">
        <v>80</v>
      </c>
      <c r="I59" s="464"/>
      <c r="J59" s="464"/>
      <c r="K59" s="464"/>
      <c r="L59" s="464"/>
      <c r="M59" s="464"/>
      <c r="N59" s="464"/>
      <c r="O59" s="464"/>
      <c r="P59" s="464">
        <v>31.5</v>
      </c>
      <c r="Q59" s="464">
        <v>31.5</v>
      </c>
      <c r="R59" s="466"/>
      <c r="S59" s="467"/>
      <c r="T59" s="467"/>
      <c r="U59" s="467"/>
      <c r="V59" s="467"/>
      <c r="W59" s="467"/>
      <c r="X59" s="467"/>
      <c r="Y59" s="259"/>
      <c r="Z59" s="467"/>
      <c r="AA59" s="259"/>
    </row>
    <row r="60" spans="1:57" x14ac:dyDescent="0.3">
      <c r="A60" s="463"/>
      <c r="B60" s="862"/>
      <c r="C60" s="467"/>
      <c r="D60" s="467"/>
      <c r="E60" s="467"/>
      <c r="F60" s="203"/>
      <c r="G60" s="203"/>
      <c r="H60" s="198" t="s">
        <v>498</v>
      </c>
      <c r="I60" s="258">
        <v>59.7</v>
      </c>
      <c r="J60" s="258">
        <v>46.7</v>
      </c>
      <c r="K60" s="258">
        <v>41.4</v>
      </c>
      <c r="L60" s="258">
        <v>24.6</v>
      </c>
      <c r="M60" s="258">
        <v>63.6</v>
      </c>
      <c r="N60" s="258">
        <v>14.5</v>
      </c>
      <c r="O60" s="258">
        <v>25.2</v>
      </c>
      <c r="P60" s="258">
        <v>324.8</v>
      </c>
      <c r="Q60" s="258">
        <v>600.4</v>
      </c>
    </row>
    <row r="61" spans="1:57" x14ac:dyDescent="0.3">
      <c r="A61" s="463"/>
      <c r="B61" s="862"/>
      <c r="C61" s="467"/>
      <c r="D61" s="467"/>
      <c r="E61" s="467"/>
      <c r="F61" s="203"/>
      <c r="G61" s="203"/>
    </row>
  </sheetData>
  <mergeCells count="4">
    <mergeCell ref="AZ4:BA4"/>
    <mergeCell ref="BB4:BC4"/>
    <mergeCell ref="AW29:BB31"/>
    <mergeCell ref="AX4:AY4"/>
  </mergeCells>
  <pageMargins left="0.7" right="0.60468750000000004" top="0.75" bottom="0.75" header="0.3" footer="0.3"/>
  <pageSetup paperSize="9" scale="77" pageOrder="overThenDown" orientation="portrait" r:id="rId1"/>
  <headerFooter>
    <oddHeader>&amp;RRisk, liquidity and capital management</oddHeader>
  </headerFooter>
  <colBreaks count="4" manualBreakCount="4">
    <brk id="7" max="59" man="1"/>
    <brk id="17" max="59" man="1"/>
    <brk id="28" max="59" man="1"/>
    <brk id="38" max="59" man="1"/>
  </col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view="pageLayout" topLeftCell="A42" zoomScale="80" zoomScaleNormal="100" zoomScaleSheetLayoutView="100" zoomScalePageLayoutView="80" workbookViewId="0">
      <selection activeCell="E42" sqref="E42"/>
    </sheetView>
  </sheetViews>
  <sheetFormatPr defaultColWidth="9.109375" defaultRowHeight="14.4" x14ac:dyDescent="0.3"/>
  <cols>
    <col min="1" max="4" width="9.109375" style="94"/>
    <col min="5" max="5" width="3.5546875" style="94" customWidth="1"/>
    <col min="6" max="16384" width="9.109375" style="94"/>
  </cols>
  <sheetData>
    <row r="3" spans="4:8" x14ac:dyDescent="0.3">
      <c r="D3" s="97"/>
      <c r="E3" s="97"/>
      <c r="F3" s="97"/>
      <c r="G3" s="97"/>
      <c r="H3" s="97"/>
    </row>
    <row r="4" spans="4:8" x14ac:dyDescent="0.3">
      <c r="D4" s="97"/>
      <c r="E4" s="97"/>
      <c r="F4" s="97"/>
      <c r="G4" s="97"/>
      <c r="H4" s="97"/>
    </row>
    <row r="5" spans="4:8" x14ac:dyDescent="0.3">
      <c r="D5" s="97"/>
      <c r="E5" s="97"/>
      <c r="F5" s="97"/>
      <c r="G5" s="97"/>
      <c r="H5" s="97"/>
    </row>
    <row r="6" spans="4:8" x14ac:dyDescent="0.3">
      <c r="D6" s="97"/>
      <c r="E6" s="97"/>
      <c r="F6" s="97"/>
      <c r="G6" s="97"/>
      <c r="H6" s="97"/>
    </row>
    <row r="7" spans="4:8" x14ac:dyDescent="0.3">
      <c r="D7" s="97"/>
      <c r="E7" s="97"/>
      <c r="F7" s="97"/>
      <c r="G7" s="97"/>
      <c r="H7" s="97"/>
    </row>
    <row r="8" spans="4:8" x14ac:dyDescent="0.3">
      <c r="D8" s="97"/>
      <c r="E8" s="97"/>
      <c r="F8" s="97"/>
      <c r="G8" s="97"/>
      <c r="H8" s="97"/>
    </row>
    <row r="9" spans="4:8" x14ac:dyDescent="0.3">
      <c r="D9" s="97"/>
      <c r="E9" s="97"/>
      <c r="F9" s="97"/>
      <c r="G9" s="97"/>
      <c r="H9" s="97"/>
    </row>
    <row r="10" spans="4:8" x14ac:dyDescent="0.3">
      <c r="D10" s="97"/>
      <c r="E10" s="97"/>
      <c r="F10" s="97"/>
      <c r="G10" s="97"/>
      <c r="H10" s="97"/>
    </row>
    <row r="11" spans="4:8" x14ac:dyDescent="0.3">
      <c r="D11" s="97"/>
      <c r="E11" s="97"/>
      <c r="F11" s="97"/>
      <c r="G11" s="97"/>
      <c r="H11" s="97"/>
    </row>
    <row r="12" spans="4:8" x14ac:dyDescent="0.3">
      <c r="D12" s="97"/>
      <c r="E12" s="97"/>
      <c r="F12" s="97"/>
      <c r="G12" s="97"/>
      <c r="H12" s="97"/>
    </row>
    <row r="13" spans="4:8" x14ac:dyDescent="0.3">
      <c r="D13" s="97"/>
      <c r="E13" s="97"/>
      <c r="F13" s="97"/>
      <c r="G13" s="97"/>
      <c r="H13" s="97"/>
    </row>
    <row r="14" spans="4:8" x14ac:dyDescent="0.3">
      <c r="D14" s="97"/>
      <c r="E14" s="97"/>
      <c r="F14" s="97"/>
      <c r="G14" s="97"/>
      <c r="H14" s="97"/>
    </row>
    <row r="15" spans="4:8" x14ac:dyDescent="0.3">
      <c r="D15" s="97"/>
      <c r="E15" s="97"/>
      <c r="F15" s="97"/>
      <c r="G15" s="97"/>
      <c r="H15" s="97"/>
    </row>
    <row r="16" spans="4:8" x14ac:dyDescent="0.3">
      <c r="D16" s="97"/>
      <c r="E16" s="97"/>
      <c r="F16" s="97"/>
      <c r="G16" s="97"/>
      <c r="H16" s="97"/>
    </row>
    <row r="17" spans="4:8" x14ac:dyDescent="0.3">
      <c r="D17" s="97"/>
      <c r="E17" s="97"/>
      <c r="F17" s="97"/>
      <c r="G17" s="97"/>
      <c r="H17" s="97"/>
    </row>
    <row r="18" spans="4:8" x14ac:dyDescent="0.3">
      <c r="D18" s="97"/>
      <c r="E18" s="97"/>
      <c r="F18" s="97"/>
      <c r="G18" s="97"/>
      <c r="H18" s="97"/>
    </row>
    <row r="19" spans="4:8" x14ac:dyDescent="0.3">
      <c r="D19" s="97"/>
      <c r="E19" s="97"/>
      <c r="F19" s="97"/>
      <c r="G19" s="97"/>
      <c r="H19" s="97"/>
    </row>
    <row r="25" spans="4:8" x14ac:dyDescent="0.3">
      <c r="D25" s="97"/>
      <c r="E25" s="97"/>
      <c r="F25" s="97"/>
      <c r="G25" s="97"/>
      <c r="H25" s="97"/>
    </row>
    <row r="26" spans="4:8" x14ac:dyDescent="0.3">
      <c r="D26" s="97"/>
      <c r="E26" s="97"/>
      <c r="F26" s="97"/>
      <c r="G26" s="97"/>
      <c r="H26" s="97"/>
    </row>
    <row r="27" spans="4:8" x14ac:dyDescent="0.3">
      <c r="D27" s="97"/>
      <c r="E27" s="97"/>
      <c r="F27" s="97"/>
      <c r="G27" s="97"/>
      <c r="H27" s="97"/>
    </row>
    <row r="28" spans="4:8" x14ac:dyDescent="0.3">
      <c r="D28" s="97"/>
      <c r="E28" s="97"/>
      <c r="F28" s="97"/>
      <c r="G28" s="97"/>
      <c r="H28" s="97"/>
    </row>
    <row r="29" spans="4:8" x14ac:dyDescent="0.3">
      <c r="D29" s="97"/>
      <c r="E29" s="97"/>
      <c r="F29" s="97"/>
      <c r="G29" s="97"/>
      <c r="H29" s="97"/>
    </row>
    <row r="30" spans="4:8" x14ac:dyDescent="0.3">
      <c r="D30" s="97"/>
      <c r="E30" s="97"/>
      <c r="F30" s="97"/>
      <c r="G30" s="97"/>
      <c r="H30" s="97"/>
    </row>
    <row r="31" spans="4:8" x14ac:dyDescent="0.3">
      <c r="D31" s="97"/>
      <c r="E31" s="97"/>
      <c r="F31" s="97"/>
      <c r="G31" s="97"/>
      <c r="H31" s="97"/>
    </row>
    <row r="32" spans="4:8" x14ac:dyDescent="0.3">
      <c r="D32" s="97"/>
      <c r="E32" s="97"/>
      <c r="F32" s="97"/>
      <c r="G32" s="97"/>
      <c r="H32" s="97"/>
    </row>
    <row r="33" spans="2:8" x14ac:dyDescent="0.3">
      <c r="D33" s="97"/>
      <c r="E33" s="97"/>
      <c r="F33" s="97"/>
      <c r="G33" s="97"/>
      <c r="H33" s="97"/>
    </row>
    <row r="34" spans="2:8" x14ac:dyDescent="0.3">
      <c r="D34" s="97"/>
      <c r="E34" s="97"/>
      <c r="F34" s="97"/>
      <c r="G34" s="97"/>
      <c r="H34" s="97"/>
    </row>
    <row r="35" spans="2:8" x14ac:dyDescent="0.3">
      <c r="D35" s="97"/>
      <c r="E35" s="97"/>
      <c r="F35" s="97"/>
      <c r="G35" s="97"/>
      <c r="H35" s="97"/>
    </row>
    <row r="36" spans="2:8" x14ac:dyDescent="0.3">
      <c r="D36" s="97"/>
      <c r="E36" s="97"/>
      <c r="F36" s="97"/>
      <c r="G36" s="97"/>
      <c r="H36" s="97"/>
    </row>
    <row r="37" spans="2:8" x14ac:dyDescent="0.3">
      <c r="D37" s="97"/>
      <c r="E37" s="97"/>
      <c r="F37" s="97"/>
      <c r="G37" s="97"/>
      <c r="H37" s="97"/>
    </row>
    <row r="38" spans="2:8" x14ac:dyDescent="0.3">
      <c r="D38" s="97"/>
      <c r="E38" s="97"/>
      <c r="F38" s="97"/>
      <c r="G38" s="97"/>
      <c r="H38" s="97"/>
    </row>
    <row r="39" spans="2:8" x14ac:dyDescent="0.3">
      <c r="D39" s="97"/>
      <c r="E39" s="97"/>
      <c r="F39" s="97"/>
      <c r="G39" s="97"/>
      <c r="H39" s="97"/>
    </row>
    <row r="40" spans="2:8" x14ac:dyDescent="0.3">
      <c r="D40" s="97"/>
      <c r="E40" s="97"/>
      <c r="F40" s="97"/>
      <c r="G40" s="97"/>
      <c r="H40" s="97"/>
    </row>
    <row r="41" spans="2:8" x14ac:dyDescent="0.3">
      <c r="D41" s="97"/>
      <c r="E41" s="97"/>
      <c r="F41" s="97"/>
      <c r="G41" s="97"/>
      <c r="H41" s="97"/>
    </row>
    <row r="46" spans="2:8" x14ac:dyDescent="0.3">
      <c r="B46" s="97"/>
      <c r="C46" s="97"/>
      <c r="D46" s="97"/>
      <c r="E46" s="97"/>
      <c r="F46" s="97"/>
      <c r="G46" s="97"/>
      <c r="H46" s="97"/>
    </row>
    <row r="47" spans="2:8" x14ac:dyDescent="0.3">
      <c r="B47" s="97"/>
      <c r="C47" s="97"/>
      <c r="D47" s="97"/>
      <c r="E47" s="97"/>
      <c r="F47" s="97"/>
      <c r="G47" s="97"/>
      <c r="H47" s="97"/>
    </row>
    <row r="48" spans="2:8" x14ac:dyDescent="0.3">
      <c r="B48" s="97"/>
      <c r="C48" s="97"/>
      <c r="D48" s="97"/>
      <c r="E48" s="97"/>
      <c r="F48" s="97"/>
      <c r="G48" s="97"/>
      <c r="H48" s="97"/>
    </row>
    <row r="49" spans="2:8" x14ac:dyDescent="0.3">
      <c r="B49" s="97"/>
      <c r="C49" s="97"/>
      <c r="D49" s="97"/>
      <c r="E49" s="97"/>
      <c r="F49" s="97"/>
      <c r="G49" s="97"/>
      <c r="H49" s="97"/>
    </row>
    <row r="50" spans="2:8" x14ac:dyDescent="0.3">
      <c r="B50" s="97"/>
      <c r="C50" s="97"/>
      <c r="D50" s="97"/>
      <c r="E50" s="97"/>
      <c r="F50" s="97"/>
      <c r="G50" s="97"/>
      <c r="H50" s="97"/>
    </row>
    <row r="51" spans="2:8" x14ac:dyDescent="0.3">
      <c r="B51" s="97"/>
      <c r="C51" s="97"/>
      <c r="D51" s="97"/>
      <c r="E51" s="97"/>
      <c r="F51" s="97"/>
      <c r="G51" s="97"/>
      <c r="H51" s="97"/>
    </row>
    <row r="52" spans="2:8" x14ac:dyDescent="0.3">
      <c r="B52" s="97"/>
      <c r="C52" s="97"/>
      <c r="D52" s="97"/>
      <c r="E52" s="97"/>
      <c r="F52" s="97"/>
      <c r="G52" s="97"/>
      <c r="H52" s="97"/>
    </row>
    <row r="53" spans="2:8" x14ac:dyDescent="0.3">
      <c r="B53" s="97"/>
      <c r="C53" s="97"/>
      <c r="D53" s="97"/>
      <c r="E53" s="97"/>
      <c r="F53" s="97"/>
      <c r="G53" s="97"/>
      <c r="H53" s="97"/>
    </row>
    <row r="54" spans="2:8" x14ac:dyDescent="0.3">
      <c r="B54" s="97"/>
      <c r="C54" s="97"/>
      <c r="D54" s="97"/>
      <c r="E54" s="97"/>
      <c r="F54" s="97"/>
      <c r="G54" s="97"/>
      <c r="H54" s="97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E6938-4F92-4E33-B90D-F1742CF097AE}">
  <sheetPr codeName="Sheet57">
    <tabColor rgb="FF99FF99"/>
  </sheetPr>
  <dimension ref="A1:J164"/>
  <sheetViews>
    <sheetView showGridLines="0" view="pageLayout" topLeftCell="A88" zoomScale="95" zoomScaleNormal="95" zoomScaleSheetLayoutView="115" zoomScalePageLayoutView="95" workbookViewId="0"/>
  </sheetViews>
  <sheetFormatPr defaultColWidth="9.109375" defaultRowHeight="10.199999999999999" x14ac:dyDescent="0.2"/>
  <cols>
    <col min="1" max="1" width="21" style="396" customWidth="1"/>
    <col min="2" max="2" width="7.88671875" style="396" customWidth="1"/>
    <col min="3" max="9" width="8.109375" style="396" customWidth="1"/>
    <col min="10" max="16384" width="9.109375" style="396"/>
  </cols>
  <sheetData>
    <row r="1" spans="1:9" ht="13.5" customHeight="1" x14ac:dyDescent="0.25">
      <c r="A1" s="1230" t="s">
        <v>551</v>
      </c>
      <c r="B1" s="1246"/>
      <c r="C1" s="1246"/>
    </row>
    <row r="2" spans="1:9" ht="13.5" customHeight="1" x14ac:dyDescent="0.2">
      <c r="A2" s="1229"/>
    </row>
    <row r="3" spans="1:9" ht="10.8" thickBot="1" x14ac:dyDescent="0.25">
      <c r="A3" s="1258" t="s">
        <v>298</v>
      </c>
      <c r="B3" s="2197" t="s">
        <v>550</v>
      </c>
      <c r="C3" s="2197"/>
      <c r="D3" s="280"/>
      <c r="E3" s="1257">
        <v>2017</v>
      </c>
      <c r="F3" s="1257">
        <v>2018</v>
      </c>
      <c r="G3" s="1257">
        <v>2019</v>
      </c>
      <c r="H3" s="1257" t="s">
        <v>675</v>
      </c>
      <c r="I3" s="1257" t="s">
        <v>1031</v>
      </c>
    </row>
    <row r="4" spans="1:9" x14ac:dyDescent="0.2">
      <c r="A4" s="1250" t="s">
        <v>989</v>
      </c>
      <c r="B4" s="1249" t="s">
        <v>295</v>
      </c>
      <c r="C4" s="276"/>
      <c r="D4" s="275"/>
      <c r="E4" s="275" t="s">
        <v>1021</v>
      </c>
      <c r="F4" s="275" t="s">
        <v>1041</v>
      </c>
      <c r="G4" s="275" t="s">
        <v>1044</v>
      </c>
      <c r="H4" s="279" t="s">
        <v>1387</v>
      </c>
      <c r="I4" s="275" t="s">
        <v>1386</v>
      </c>
    </row>
    <row r="5" spans="1:9" x14ac:dyDescent="0.2">
      <c r="A5" s="1253"/>
      <c r="B5" s="1252" t="s">
        <v>294</v>
      </c>
      <c r="C5" s="277"/>
      <c r="D5" s="279"/>
      <c r="E5" s="279" t="s">
        <v>1034</v>
      </c>
      <c r="F5" s="275" t="s">
        <v>1023</v>
      </c>
      <c r="G5" s="275" t="s">
        <v>1028</v>
      </c>
      <c r="H5" s="279" t="s">
        <v>1385</v>
      </c>
      <c r="I5" s="275" t="s">
        <v>1384</v>
      </c>
    </row>
    <row r="6" spans="1:9" x14ac:dyDescent="0.2">
      <c r="A6" s="1250"/>
      <c r="B6" s="1249" t="s">
        <v>293</v>
      </c>
      <c r="C6" s="276"/>
      <c r="D6" s="275"/>
      <c r="E6" s="275" t="s">
        <v>1021</v>
      </c>
      <c r="F6" s="275" t="s">
        <v>1030</v>
      </c>
      <c r="G6" s="275" t="s">
        <v>1026</v>
      </c>
      <c r="H6" s="279" t="s">
        <v>1383</v>
      </c>
      <c r="I6" s="275" t="s">
        <v>1382</v>
      </c>
    </row>
    <row r="7" spans="1:9" ht="10.8" thickBot="1" x14ac:dyDescent="0.25">
      <c r="A7" s="1255"/>
      <c r="B7" s="1254" t="s">
        <v>292</v>
      </c>
      <c r="C7" s="281"/>
      <c r="D7" s="278"/>
      <c r="E7" s="278" t="s">
        <v>1027</v>
      </c>
      <c r="F7" s="278" t="s">
        <v>1024</v>
      </c>
      <c r="G7" s="278" t="s">
        <v>1029</v>
      </c>
      <c r="H7" s="1256" t="s">
        <v>1381</v>
      </c>
      <c r="I7" s="1256" t="s">
        <v>1380</v>
      </c>
    </row>
    <row r="8" spans="1:9" x14ac:dyDescent="0.2">
      <c r="A8" s="1250" t="s">
        <v>990</v>
      </c>
      <c r="B8" s="1249" t="s">
        <v>295</v>
      </c>
      <c r="C8" s="276"/>
      <c r="D8" s="275"/>
      <c r="E8" s="275" t="s">
        <v>1029</v>
      </c>
      <c r="F8" s="275" t="s">
        <v>1045</v>
      </c>
      <c r="G8" s="275" t="s">
        <v>1045</v>
      </c>
      <c r="H8" s="275" t="s">
        <v>1379</v>
      </c>
      <c r="I8" s="275" t="s">
        <v>1378</v>
      </c>
    </row>
    <row r="9" spans="1:9" x14ac:dyDescent="0.2">
      <c r="A9" s="1253"/>
      <c r="B9" s="1252" t="s">
        <v>294</v>
      </c>
      <c r="C9" s="277"/>
      <c r="D9" s="279"/>
      <c r="E9" s="279" t="s">
        <v>1040</v>
      </c>
      <c r="F9" s="275" t="s">
        <v>1029</v>
      </c>
      <c r="G9" s="275" t="s">
        <v>1043</v>
      </c>
      <c r="H9" s="275" t="s">
        <v>1399</v>
      </c>
      <c r="I9" s="275" t="s">
        <v>1401</v>
      </c>
    </row>
    <row r="10" spans="1:9" x14ac:dyDescent="0.2">
      <c r="A10" s="1250"/>
      <c r="B10" s="1249" t="s">
        <v>293</v>
      </c>
      <c r="C10" s="276"/>
      <c r="D10" s="275"/>
      <c r="E10" s="275" t="s">
        <v>1042</v>
      </c>
      <c r="F10" s="275" t="s">
        <v>1027</v>
      </c>
      <c r="G10" s="275" t="s">
        <v>1030</v>
      </c>
      <c r="H10" s="275" t="s">
        <v>1400</v>
      </c>
      <c r="I10" s="275" t="s">
        <v>1402</v>
      </c>
    </row>
    <row r="11" spans="1:9" ht="10.8" thickBot="1" x14ac:dyDescent="0.25">
      <c r="A11" s="1255"/>
      <c r="B11" s="1254" t="s">
        <v>292</v>
      </c>
      <c r="C11" s="281"/>
      <c r="D11" s="278"/>
      <c r="E11" s="278" t="s">
        <v>1022</v>
      </c>
      <c r="F11" s="278" t="s">
        <v>1021</v>
      </c>
      <c r="G11" s="278" t="s">
        <v>1022</v>
      </c>
      <c r="H11" s="278" t="s">
        <v>1377</v>
      </c>
      <c r="I11" s="278" t="s">
        <v>1376</v>
      </c>
    </row>
    <row r="12" spans="1:9" x14ac:dyDescent="0.2">
      <c r="A12" s="1250" t="s">
        <v>991</v>
      </c>
      <c r="B12" s="1249" t="s">
        <v>295</v>
      </c>
      <c r="C12" s="276"/>
      <c r="D12" s="275"/>
      <c r="E12" s="275" t="s">
        <v>683</v>
      </c>
      <c r="F12" s="275" t="s">
        <v>1178</v>
      </c>
      <c r="G12" s="275" t="s">
        <v>1038</v>
      </c>
      <c r="H12" s="275" t="s">
        <v>1022</v>
      </c>
      <c r="I12" s="275" t="s">
        <v>1042</v>
      </c>
    </row>
    <row r="13" spans="1:9" x14ac:dyDescent="0.2">
      <c r="A13" s="1253"/>
      <c r="B13" s="1252" t="s">
        <v>294</v>
      </c>
      <c r="C13" s="277"/>
      <c r="D13" s="279"/>
      <c r="E13" s="279" t="s">
        <v>1043</v>
      </c>
      <c r="F13" s="275" t="s">
        <v>1022</v>
      </c>
      <c r="G13" s="275" t="s">
        <v>1039</v>
      </c>
      <c r="H13" s="275" t="s">
        <v>1038</v>
      </c>
      <c r="I13" s="275" t="s">
        <v>1039</v>
      </c>
    </row>
    <row r="14" spans="1:9" x14ac:dyDescent="0.2">
      <c r="A14" s="1250"/>
      <c r="B14" s="1249" t="s">
        <v>293</v>
      </c>
      <c r="C14" s="276"/>
      <c r="D14" s="275"/>
      <c r="E14" s="275" t="s">
        <v>1030</v>
      </c>
      <c r="F14" s="275" t="s">
        <v>1042</v>
      </c>
      <c r="G14" s="275" t="s">
        <v>683</v>
      </c>
      <c r="H14" s="275" t="s">
        <v>1030</v>
      </c>
      <c r="I14" s="275" t="s">
        <v>1030</v>
      </c>
    </row>
    <row r="15" spans="1:9" ht="10.8" thickBot="1" x14ac:dyDescent="0.25">
      <c r="A15" s="1255"/>
      <c r="B15" s="1254" t="s">
        <v>292</v>
      </c>
      <c r="C15" s="281"/>
      <c r="D15" s="278"/>
      <c r="E15" s="278" t="s">
        <v>1044</v>
      </c>
      <c r="F15" s="278" t="s">
        <v>1023</v>
      </c>
      <c r="G15" s="278" t="s">
        <v>1043</v>
      </c>
      <c r="H15" s="278" t="s">
        <v>683</v>
      </c>
      <c r="I15" s="278" t="s">
        <v>1022</v>
      </c>
    </row>
    <row r="16" spans="1:9" x14ac:dyDescent="0.2">
      <c r="A16" s="1250" t="s">
        <v>992</v>
      </c>
      <c r="B16" s="1249" t="s">
        <v>295</v>
      </c>
      <c r="C16" s="276"/>
      <c r="D16" s="275"/>
      <c r="E16" s="275" t="s">
        <v>1025</v>
      </c>
      <c r="F16" s="275" t="s">
        <v>1037</v>
      </c>
      <c r="G16" s="275" t="s">
        <v>170</v>
      </c>
      <c r="H16" s="275" t="s">
        <v>1375</v>
      </c>
      <c r="I16" s="275" t="s">
        <v>1374</v>
      </c>
    </row>
    <row r="17" spans="1:10" x14ac:dyDescent="0.2">
      <c r="A17" s="1253"/>
      <c r="B17" s="1252" t="s">
        <v>294</v>
      </c>
      <c r="C17" s="277"/>
      <c r="D17" s="275"/>
      <c r="E17" s="279" t="s">
        <v>1036</v>
      </c>
      <c r="F17" s="275" t="s">
        <v>108</v>
      </c>
      <c r="G17" s="275" t="s">
        <v>1033</v>
      </c>
      <c r="H17" s="275" t="s">
        <v>1373</v>
      </c>
      <c r="I17" s="275" t="s">
        <v>1372</v>
      </c>
    </row>
    <row r="18" spans="1:10" x14ac:dyDescent="0.2">
      <c r="A18" s="1250"/>
      <c r="B18" s="1249" t="s">
        <v>293</v>
      </c>
      <c r="C18" s="276"/>
      <c r="D18" s="275"/>
      <c r="E18" s="275" t="s">
        <v>1025</v>
      </c>
      <c r="F18" s="275" t="s">
        <v>1035</v>
      </c>
      <c r="G18" s="275" t="s">
        <v>170</v>
      </c>
      <c r="H18" s="275" t="s">
        <v>1371</v>
      </c>
      <c r="I18" s="275" t="s">
        <v>1370</v>
      </c>
    </row>
    <row r="19" spans="1:10" x14ac:dyDescent="0.2">
      <c r="A19" s="1250"/>
      <c r="B19" s="1249" t="s">
        <v>292</v>
      </c>
      <c r="C19" s="276"/>
      <c r="D19" s="275"/>
      <c r="E19" s="275" t="s">
        <v>1033</v>
      </c>
      <c r="F19" s="275" t="s">
        <v>1032</v>
      </c>
      <c r="G19" s="275" t="s">
        <v>1179</v>
      </c>
      <c r="H19" s="275" t="s">
        <v>1369</v>
      </c>
      <c r="I19" s="275" t="s">
        <v>1368</v>
      </c>
    </row>
    <row r="20" spans="1:10" ht="10.5" customHeight="1" x14ac:dyDescent="0.2">
      <c r="A20" s="1251"/>
      <c r="B20" s="1249"/>
      <c r="C20" s="1249"/>
      <c r="D20" s="1249"/>
      <c r="E20" s="1250"/>
      <c r="F20" s="1250"/>
      <c r="G20" s="1250"/>
      <c r="H20" s="1228"/>
      <c r="I20" s="1228" t="s">
        <v>1177</v>
      </c>
    </row>
    <row r="21" spans="1:10" ht="10.5" customHeight="1" x14ac:dyDescent="0.2">
      <c r="A21" s="1250"/>
      <c r="B21" s="1249"/>
      <c r="C21" s="276"/>
      <c r="D21" s="275"/>
      <c r="E21" s="1248"/>
      <c r="F21" s="1248"/>
      <c r="G21" s="1248"/>
      <c r="H21" s="1248"/>
      <c r="I21" s="1228" t="s">
        <v>1367</v>
      </c>
    </row>
    <row r="22" spans="1:10" ht="10.5" customHeight="1" x14ac:dyDescent="0.2">
      <c r="E22" s="1247"/>
      <c r="F22" s="1247"/>
      <c r="G22" s="1247"/>
      <c r="H22" s="1228"/>
      <c r="I22" s="1228" t="s">
        <v>1366</v>
      </c>
    </row>
    <row r="23" spans="1:10" x14ac:dyDescent="0.2">
      <c r="E23" s="1247"/>
      <c r="F23" s="1247"/>
      <c r="G23" s="1247"/>
      <c r="H23" s="1228"/>
      <c r="I23" s="1228"/>
    </row>
    <row r="24" spans="1:10" ht="13.5" customHeight="1" x14ac:dyDescent="0.2">
      <c r="F24" s="525"/>
    </row>
    <row r="25" spans="1:10" ht="13.5" customHeight="1" x14ac:dyDescent="0.25">
      <c r="A25" s="481" t="s">
        <v>549</v>
      </c>
      <c r="B25" s="526"/>
      <c r="C25" s="1246"/>
      <c r="D25" s="1246"/>
      <c r="F25" s="525"/>
    </row>
    <row r="26" spans="1:10" ht="13.5" customHeight="1" thickBot="1" x14ac:dyDescent="0.25"/>
    <row r="27" spans="1:10" ht="21.75" customHeight="1" thickBot="1" x14ac:dyDescent="0.25">
      <c r="A27" s="1245" t="s">
        <v>1176</v>
      </c>
      <c r="B27" s="1244" t="s">
        <v>1255</v>
      </c>
      <c r="C27" s="1244" t="s">
        <v>1140</v>
      </c>
      <c r="D27" s="1244" t="s">
        <v>1018</v>
      </c>
      <c r="E27" s="1244" t="s">
        <v>795</v>
      </c>
      <c r="F27" s="1244" t="s">
        <v>764</v>
      </c>
      <c r="G27" s="1244" t="s">
        <v>700</v>
      </c>
      <c r="H27" s="1243" t="s">
        <v>1256</v>
      </c>
      <c r="I27" s="194"/>
      <c r="J27" s="1235"/>
    </row>
    <row r="28" spans="1:10" ht="13.5" customHeight="1" x14ac:dyDescent="0.2">
      <c r="A28" s="1239" t="s">
        <v>548</v>
      </c>
      <c r="B28" s="1242">
        <v>-0.45</v>
      </c>
      <c r="C28" s="1242">
        <v>-0.32</v>
      </c>
      <c r="D28" s="1242">
        <v>-0.4975</v>
      </c>
      <c r="E28" s="1242">
        <v>-0.43</v>
      </c>
      <c r="F28" s="1242">
        <v>-0.43</v>
      </c>
      <c r="G28" s="1242">
        <v>-0.38750000000000001</v>
      </c>
      <c r="H28" s="1241">
        <f t="shared" ref="H28:H35" si="0">B28-F28</f>
        <v>-2.0000000000000018E-2</v>
      </c>
      <c r="I28" s="1240"/>
      <c r="J28" s="1235"/>
    </row>
    <row r="29" spans="1:10" ht="13.5" customHeight="1" x14ac:dyDescent="0.2">
      <c r="A29" s="1239" t="s">
        <v>541</v>
      </c>
      <c r="B29" s="1242">
        <v>-0.23449999999999999</v>
      </c>
      <c r="C29" s="1242">
        <v>-0.1105</v>
      </c>
      <c r="D29" s="1242">
        <v>-0.40749999999999997</v>
      </c>
      <c r="E29" s="1242">
        <v>-0.22950000000000001</v>
      </c>
      <c r="F29" s="1242">
        <v>1.3599999999999999E-2</v>
      </c>
      <c r="G29" s="1242">
        <v>0.19800000000000001</v>
      </c>
      <c r="H29" s="1241">
        <f t="shared" si="0"/>
        <v>-0.24809999999999999</v>
      </c>
      <c r="I29" s="1240"/>
      <c r="J29" s="1235"/>
    </row>
    <row r="30" spans="1:10" ht="13.5" customHeight="1" x14ac:dyDescent="0.2">
      <c r="A30" s="1239" t="s">
        <v>547</v>
      </c>
      <c r="B30" s="1242">
        <v>-0.57499999999999996</v>
      </c>
      <c r="C30" s="1242">
        <v>-0.72499999999999998</v>
      </c>
      <c r="D30" s="1242">
        <v>-0.72499999999999998</v>
      </c>
      <c r="E30" s="1242">
        <v>-0.54500000000000004</v>
      </c>
      <c r="F30" s="1242">
        <v>-0.64500000000000002</v>
      </c>
      <c r="G30" s="1242">
        <v>-0.64500000000000002</v>
      </c>
      <c r="H30" s="1241">
        <f t="shared" si="0"/>
        <v>7.0000000000000062E-2</v>
      </c>
      <c r="I30" s="1240"/>
      <c r="J30" s="1235"/>
    </row>
    <row r="31" spans="1:10" ht="13.5" customHeight="1" x14ac:dyDescent="0.2">
      <c r="A31" s="1239" t="s">
        <v>546</v>
      </c>
      <c r="B31" s="1242">
        <v>2.8000000000000001E-2</v>
      </c>
      <c r="C31" s="1242">
        <v>1.8599999999999998E-2</v>
      </c>
      <c r="D31" s="1242">
        <v>-0.3165</v>
      </c>
      <c r="E31" s="1242">
        <v>-0.14929999999999999</v>
      </c>
      <c r="F31" s="1242">
        <v>0.1255</v>
      </c>
      <c r="G31" s="1242">
        <v>0.35799999999999998</v>
      </c>
      <c r="H31" s="1241">
        <f t="shared" si="0"/>
        <v>-9.7500000000000003E-2</v>
      </c>
      <c r="I31" s="1240"/>
      <c r="J31" s="1235"/>
    </row>
    <row r="32" spans="1:10" ht="13.5" customHeight="1" x14ac:dyDescent="0.2">
      <c r="A32" s="1239" t="s">
        <v>545</v>
      </c>
      <c r="B32" s="1242">
        <v>0.01</v>
      </c>
      <c r="C32" s="1242">
        <v>1.2250000000000001</v>
      </c>
      <c r="D32" s="1242">
        <v>1.2250000000000001</v>
      </c>
      <c r="E32" s="1242">
        <v>0.97499999999999998</v>
      </c>
      <c r="F32" s="1242">
        <v>1.075</v>
      </c>
      <c r="G32" s="1242">
        <v>0.72499999999999998</v>
      </c>
      <c r="H32" s="1241">
        <f t="shared" si="0"/>
        <v>-1.0649999999999999</v>
      </c>
      <c r="I32" s="1240"/>
      <c r="J32" s="1235"/>
    </row>
    <row r="33" spans="1:10" ht="13.2" customHeight="1" x14ac:dyDescent="0.2">
      <c r="A33" s="1239" t="s">
        <v>544</v>
      </c>
      <c r="B33" s="1242">
        <v>0.79800000000000004</v>
      </c>
      <c r="C33" s="1242">
        <v>2.0049999999999999</v>
      </c>
      <c r="D33" s="1242">
        <v>1.71</v>
      </c>
      <c r="E33" s="1242">
        <v>1.75</v>
      </c>
      <c r="F33" s="1242">
        <v>1.8</v>
      </c>
      <c r="G33" s="1242">
        <v>1.7965</v>
      </c>
      <c r="H33" s="1241">
        <f t="shared" si="0"/>
        <v>-1.002</v>
      </c>
      <c r="I33" s="1240"/>
      <c r="J33" s="1235"/>
    </row>
    <row r="34" spans="1:10" ht="13.5" customHeight="1" x14ac:dyDescent="0.2">
      <c r="A34" s="1239" t="s">
        <v>543</v>
      </c>
      <c r="B34" s="1242">
        <v>-0.09</v>
      </c>
      <c r="C34" s="1242">
        <v>-0.3</v>
      </c>
      <c r="D34" s="1242">
        <v>-0.35</v>
      </c>
      <c r="E34" s="1242">
        <v>-0.01</v>
      </c>
      <c r="F34" s="1242">
        <v>-0.35</v>
      </c>
      <c r="G34" s="1242">
        <v>-1.65</v>
      </c>
      <c r="H34" s="1241">
        <f t="shared" si="0"/>
        <v>0.26</v>
      </c>
      <c r="I34" s="1240"/>
      <c r="J34" s="1235"/>
    </row>
    <row r="35" spans="1:10" ht="13.5" customHeight="1" x14ac:dyDescent="0.2">
      <c r="A35" s="1239" t="s">
        <v>542</v>
      </c>
      <c r="B35" s="1242">
        <v>0.21</v>
      </c>
      <c r="C35" s="1242">
        <v>0.39</v>
      </c>
      <c r="D35" s="1242">
        <v>-3.5000000000000003E-2</v>
      </c>
      <c r="E35" s="1242">
        <v>0.1</v>
      </c>
      <c r="F35" s="1242">
        <v>0.36749999999999999</v>
      </c>
      <c r="G35" s="1242">
        <v>0.50800000000000001</v>
      </c>
      <c r="H35" s="1241">
        <f t="shared" si="0"/>
        <v>-0.1575</v>
      </c>
      <c r="I35" s="1240"/>
      <c r="J35" s="1235"/>
    </row>
    <row r="36" spans="1:10" ht="13.5" customHeight="1" x14ac:dyDescent="0.2">
      <c r="A36" s="1239"/>
      <c r="B36" s="1238"/>
      <c r="C36" s="1238"/>
      <c r="D36" s="1238"/>
      <c r="E36" s="1238"/>
      <c r="F36" s="1238"/>
      <c r="G36" s="1238"/>
      <c r="H36" s="1237"/>
      <c r="I36" s="1236"/>
      <c r="J36" s="1235"/>
    </row>
    <row r="37" spans="1:10" ht="13.2" x14ac:dyDescent="0.25">
      <c r="A37" s="481" t="s">
        <v>1365</v>
      </c>
      <c r="F37" s="98"/>
      <c r="G37" s="397"/>
      <c r="H37" s="397"/>
      <c r="I37" s="397"/>
    </row>
    <row r="38" spans="1:10" x14ac:dyDescent="0.2">
      <c r="F38" s="98"/>
      <c r="G38" s="397"/>
      <c r="H38" s="397"/>
      <c r="I38" s="397"/>
    </row>
    <row r="39" spans="1:10" x14ac:dyDescent="0.2">
      <c r="F39" s="98"/>
      <c r="G39" s="274"/>
      <c r="H39" s="397"/>
      <c r="I39" s="397"/>
    </row>
    <row r="40" spans="1:10" x14ac:dyDescent="0.2">
      <c r="F40" s="98"/>
      <c r="G40" s="274"/>
      <c r="H40" s="397"/>
      <c r="I40" s="397"/>
    </row>
    <row r="41" spans="1:10" x14ac:dyDescent="0.2">
      <c r="F41" s="397"/>
      <c r="G41" s="397"/>
      <c r="H41" s="397"/>
      <c r="I41" s="397"/>
    </row>
    <row r="44" spans="1:10" x14ac:dyDescent="0.2">
      <c r="G44" s="1227"/>
    </row>
    <row r="45" spans="1:10" x14ac:dyDescent="0.2">
      <c r="G45" s="1227"/>
    </row>
    <row r="57" spans="1:7" ht="13.2" x14ac:dyDescent="0.25">
      <c r="A57" s="481" t="s">
        <v>1175</v>
      </c>
      <c r="B57" s="397"/>
      <c r="C57" s="397"/>
    </row>
    <row r="58" spans="1:7" x14ac:dyDescent="0.2">
      <c r="A58" s="397"/>
    </row>
    <row r="60" spans="1:7" x14ac:dyDescent="0.2">
      <c r="G60" s="1229"/>
    </row>
    <row r="73" spans="1:7" x14ac:dyDescent="0.2">
      <c r="G73" s="1234"/>
    </row>
    <row r="76" spans="1:7" x14ac:dyDescent="0.2">
      <c r="E76" s="1234"/>
    </row>
    <row r="77" spans="1:7" x14ac:dyDescent="0.2">
      <c r="E77" s="1234"/>
    </row>
    <row r="78" spans="1:7" x14ac:dyDescent="0.2">
      <c r="B78" s="397"/>
    </row>
    <row r="79" spans="1:7" ht="13.2" x14ac:dyDescent="0.25">
      <c r="A79" s="481" t="s">
        <v>1364</v>
      </c>
    </row>
    <row r="84" spans="7:8" x14ac:dyDescent="0.2">
      <c r="H84" s="1227"/>
    </row>
    <row r="85" spans="7:8" x14ac:dyDescent="0.2">
      <c r="G85" s="1232"/>
      <c r="H85" s="1227"/>
    </row>
    <row r="86" spans="7:8" x14ac:dyDescent="0.2">
      <c r="G86" s="1233"/>
      <c r="H86" s="1231"/>
    </row>
    <row r="87" spans="7:8" x14ac:dyDescent="0.2">
      <c r="G87" s="1232"/>
      <c r="H87" s="1231"/>
    </row>
    <row r="88" spans="7:8" x14ac:dyDescent="0.2">
      <c r="G88" s="533"/>
      <c r="H88" s="1231"/>
    </row>
    <row r="102" spans="1:8" ht="13.2" x14ac:dyDescent="0.25">
      <c r="A102" s="1230" t="s">
        <v>1363</v>
      </c>
      <c r="B102" s="397"/>
    </row>
    <row r="105" spans="1:8" x14ac:dyDescent="0.2">
      <c r="G105" s="1229"/>
    </row>
    <row r="107" spans="1:8" x14ac:dyDescent="0.2">
      <c r="H107" s="1227"/>
    </row>
    <row r="108" spans="1:8" x14ac:dyDescent="0.2">
      <c r="H108" s="1227"/>
    </row>
    <row r="123" spans="1:7" ht="13.2" x14ac:dyDescent="0.2">
      <c r="A123" s="480" t="s">
        <v>800</v>
      </c>
    </row>
    <row r="125" spans="1:7" x14ac:dyDescent="0.2">
      <c r="G125" s="1229"/>
    </row>
    <row r="127" spans="1:7" x14ac:dyDescent="0.2">
      <c r="G127" s="1227"/>
    </row>
    <row r="128" spans="1:7" x14ac:dyDescent="0.2">
      <c r="G128" s="1227"/>
    </row>
    <row r="130" spans="8:9" x14ac:dyDescent="0.2">
      <c r="H130" s="397"/>
      <c r="I130" s="397"/>
    </row>
    <row r="145" spans="1:7" ht="13.2" x14ac:dyDescent="0.2">
      <c r="A145" s="480" t="s">
        <v>1362</v>
      </c>
    </row>
    <row r="147" spans="1:7" x14ac:dyDescent="0.2">
      <c r="G147" s="1229"/>
    </row>
    <row r="149" spans="1:7" x14ac:dyDescent="0.2">
      <c r="G149" s="1227"/>
    </row>
    <row r="150" spans="1:7" x14ac:dyDescent="0.2">
      <c r="B150" s="1228"/>
      <c r="G150" s="1227"/>
    </row>
    <row r="164" spans="5:5" x14ac:dyDescent="0.2">
      <c r="E164" s="693"/>
    </row>
  </sheetData>
  <mergeCells count="1">
    <mergeCell ref="B3:C3"/>
  </mergeCells>
  <printOptions horizontalCentered="1"/>
  <pageMargins left="0.7" right="0.7" top="0.75" bottom="0.75" header="0.3" footer="0.3"/>
  <pageSetup paperSize="9" scale="96" orientation="portrait" r:id="rId1"/>
  <rowBreaks count="2" manualBreakCount="2">
    <brk id="36" max="8" man="1"/>
    <brk id="98" max="8" man="1"/>
  </rowBreaks>
  <ignoredErrors>
    <ignoredError sqref="E4:I8 E11:I19 E9:G9 E10:G10" numberStoredAsText="1"/>
  </ignoredError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588801" r:id="rId5">
          <objectPr defaultSize="0" autoPict="0" r:id="rId6">
            <anchor moveWithCells="1">
              <from>
                <xdr:col>0</xdr:col>
                <xdr:colOff>60960</xdr:colOff>
                <xdr:row>146</xdr:row>
                <xdr:rowOff>106680</xdr:rowOff>
              </from>
              <to>
                <xdr:col>6</xdr:col>
                <xdr:colOff>198120</xdr:colOff>
                <xdr:row>161</xdr:row>
                <xdr:rowOff>83820</xdr:rowOff>
              </to>
            </anchor>
          </objectPr>
        </oleObject>
      </mc:Choice>
      <mc:Fallback>
        <oleObject progId="Mbnd.mbnd" shapeId="588801" r:id="rId5"/>
      </mc:Fallback>
    </mc:AlternateContent>
    <mc:AlternateContent xmlns:mc="http://schemas.openxmlformats.org/markup-compatibility/2006">
      <mc:Choice Requires="x14">
        <oleObject progId="Mbnd.mbnd" shapeId="588802" r:id="rId7">
          <objectPr defaultSize="0" autoPict="0" r:id="rId8">
            <anchor moveWithCells="1">
              <from>
                <xdr:col>0</xdr:col>
                <xdr:colOff>22860</xdr:colOff>
                <xdr:row>102</xdr:row>
                <xdr:rowOff>121920</xdr:rowOff>
              </from>
              <to>
                <xdr:col>6</xdr:col>
                <xdr:colOff>160020</xdr:colOff>
                <xdr:row>118</xdr:row>
                <xdr:rowOff>22860</xdr:rowOff>
              </to>
            </anchor>
          </objectPr>
        </oleObject>
      </mc:Choice>
      <mc:Fallback>
        <oleObject progId="Mbnd.mbnd" shapeId="588802" r:id="rId7"/>
      </mc:Fallback>
    </mc:AlternateContent>
    <mc:AlternateContent xmlns:mc="http://schemas.openxmlformats.org/markup-compatibility/2006">
      <mc:Choice Requires="x14">
        <oleObject progId="Mbnd.mbnd" shapeId="588803" r:id="rId9">
          <objectPr defaultSize="0" autoPict="0" r:id="rId10">
            <anchor moveWithCells="1">
              <from>
                <xdr:col>0</xdr:col>
                <xdr:colOff>45720</xdr:colOff>
                <xdr:row>124</xdr:row>
                <xdr:rowOff>7620</xdr:rowOff>
              </from>
              <to>
                <xdr:col>6</xdr:col>
                <xdr:colOff>175260</xdr:colOff>
                <xdr:row>139</xdr:row>
                <xdr:rowOff>83820</xdr:rowOff>
              </to>
            </anchor>
          </objectPr>
        </oleObject>
      </mc:Choice>
      <mc:Fallback>
        <oleObject progId="Mbnd.mbnd" shapeId="588803" r:id="rId9"/>
      </mc:Fallback>
    </mc:AlternateContent>
    <mc:AlternateContent xmlns:mc="http://schemas.openxmlformats.org/markup-compatibility/2006">
      <mc:Choice Requires="x14">
        <oleObject progId="Mbnd.mbnd" shapeId="588804" r:id="rId11">
          <objectPr defaultSize="0" autoPict="0" r:id="rId12">
            <anchor moveWithCells="1">
              <from>
                <xdr:col>0</xdr:col>
                <xdr:colOff>0</xdr:colOff>
                <xdr:row>79</xdr:row>
                <xdr:rowOff>38100</xdr:rowOff>
              </from>
              <to>
                <xdr:col>6</xdr:col>
                <xdr:colOff>60960</xdr:colOff>
                <xdr:row>95</xdr:row>
                <xdr:rowOff>22860</xdr:rowOff>
              </to>
            </anchor>
          </objectPr>
        </oleObject>
      </mc:Choice>
      <mc:Fallback>
        <oleObject progId="Mbnd.mbnd" shapeId="588804" r:id="rId11"/>
      </mc:Fallback>
    </mc:AlternateContent>
    <mc:AlternateContent xmlns:mc="http://schemas.openxmlformats.org/markup-compatibility/2006">
      <mc:Choice Requires="x14">
        <oleObject progId="Mbnd.mbnd" shapeId="588805" r:id="rId13">
          <objectPr defaultSize="0" autoPict="0" r:id="rId14">
            <anchor moveWithCells="1">
              <from>
                <xdr:col>0</xdr:col>
                <xdr:colOff>0</xdr:colOff>
                <xdr:row>57</xdr:row>
                <xdr:rowOff>45720</xdr:rowOff>
              </from>
              <to>
                <xdr:col>6</xdr:col>
                <xdr:colOff>106680</xdr:colOff>
                <xdr:row>74</xdr:row>
                <xdr:rowOff>99060</xdr:rowOff>
              </to>
            </anchor>
          </objectPr>
        </oleObject>
      </mc:Choice>
      <mc:Fallback>
        <oleObject progId="Mbnd.mbnd" shapeId="588805" r:id="rId13"/>
      </mc:Fallback>
    </mc:AlternateContent>
    <mc:AlternateContent xmlns:mc="http://schemas.openxmlformats.org/markup-compatibility/2006">
      <mc:Choice Requires="x14">
        <oleObject progId="Mbnd.mbnd" shapeId="588806" r:id="rId15">
          <objectPr defaultSize="0" autoPict="0" r:id="rId16">
            <anchor moveWithCells="1">
              <from>
                <xdr:col>0</xdr:col>
                <xdr:colOff>0</xdr:colOff>
                <xdr:row>37</xdr:row>
                <xdr:rowOff>30480</xdr:rowOff>
              </from>
              <to>
                <xdr:col>6</xdr:col>
                <xdr:colOff>144780</xdr:colOff>
                <xdr:row>53</xdr:row>
                <xdr:rowOff>0</xdr:rowOff>
              </to>
            </anchor>
          </objectPr>
        </oleObject>
      </mc:Choice>
      <mc:Fallback>
        <oleObject progId="Mbnd.mbnd" shapeId="588806" r:id="rId15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50"/>
  <sheetViews>
    <sheetView view="pageLayout" topLeftCell="A46" zoomScaleNormal="100" zoomScaleSheetLayoutView="100" workbookViewId="0">
      <selection activeCell="A10" sqref="A10"/>
    </sheetView>
  </sheetViews>
  <sheetFormatPr defaultColWidth="9.109375" defaultRowHeight="10.199999999999999" x14ac:dyDescent="0.2"/>
  <cols>
    <col min="1" max="1" width="22.6640625" style="99" customWidth="1"/>
    <col min="2" max="2" width="9.109375" style="99"/>
    <col min="3" max="3" width="18" style="99" customWidth="1"/>
    <col min="4" max="4" width="13.109375" style="99" customWidth="1"/>
    <col min="5" max="5" width="27.109375" style="99" customWidth="1"/>
    <col min="6" max="8" width="9.109375" style="99" customWidth="1"/>
    <col min="9" max="9" width="9.109375" style="99"/>
    <col min="10" max="10" width="9.33203125" style="99" customWidth="1"/>
    <col min="11" max="16384" width="9.109375" style="99"/>
  </cols>
  <sheetData>
    <row r="1" spans="1:19" ht="13.5" customHeight="1" x14ac:dyDescent="0.25">
      <c r="A1" s="107" t="s">
        <v>0</v>
      </c>
    </row>
    <row r="2" spans="1:19" ht="13.5" customHeight="1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</row>
    <row r="3" spans="1:19" ht="13.5" customHeight="1" x14ac:dyDescent="0.2">
      <c r="A3" s="104" t="s">
        <v>567</v>
      </c>
      <c r="B3" s="104"/>
      <c r="C3" s="104"/>
      <c r="D3" s="104"/>
      <c r="E3" s="104"/>
      <c r="F3" s="104"/>
      <c r="G3" s="104"/>
      <c r="H3" s="102"/>
      <c r="I3" s="106"/>
      <c r="J3" s="106"/>
      <c r="K3" s="106"/>
      <c r="L3" s="106"/>
      <c r="M3" s="106"/>
      <c r="N3" s="106"/>
      <c r="O3" s="106"/>
      <c r="P3" s="106"/>
      <c r="Q3" s="102"/>
      <c r="R3" s="102"/>
      <c r="S3" s="102"/>
    </row>
    <row r="4" spans="1:19" ht="13.5" customHeight="1" x14ac:dyDescent="0.2">
      <c r="A4" s="104" t="s">
        <v>566</v>
      </c>
      <c r="B4" s="104"/>
      <c r="C4" s="104"/>
      <c r="D4" s="104"/>
      <c r="E4" s="104"/>
      <c r="F4" s="104"/>
      <c r="G4" s="104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</row>
    <row r="5" spans="1:19" ht="13.5" customHeight="1" x14ac:dyDescent="0.2">
      <c r="A5" s="104"/>
      <c r="B5" s="104"/>
      <c r="C5" s="104"/>
      <c r="D5" s="104"/>
      <c r="E5" s="104"/>
      <c r="F5" s="104"/>
      <c r="G5" s="104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1:19" ht="13.5" customHeight="1" x14ac:dyDescent="0.2">
      <c r="A6" s="104"/>
      <c r="B6" s="104"/>
      <c r="C6" s="104"/>
      <c r="D6" s="104"/>
      <c r="E6" s="104"/>
      <c r="F6" s="104"/>
      <c r="G6" s="104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1:19" ht="13.5" customHeight="1" x14ac:dyDescent="0.2">
      <c r="A7" s="104" t="s">
        <v>565</v>
      </c>
      <c r="B7" s="104"/>
      <c r="C7" s="104"/>
      <c r="D7" s="104"/>
      <c r="E7" s="104"/>
      <c r="F7" s="104"/>
      <c r="G7" s="104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</row>
    <row r="8" spans="1:19" ht="13.5" customHeight="1" x14ac:dyDescent="0.2">
      <c r="A8" s="104"/>
      <c r="B8" s="104"/>
      <c r="C8" s="104"/>
      <c r="D8" s="104"/>
      <c r="E8" s="104"/>
      <c r="F8" s="104"/>
      <c r="G8" s="104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</row>
    <row r="9" spans="1:19" ht="13.5" customHeight="1" x14ac:dyDescent="0.2">
      <c r="A9" s="104" t="s">
        <v>615</v>
      </c>
      <c r="B9" s="104"/>
      <c r="C9" s="104"/>
      <c r="D9" s="709" t="s">
        <v>616</v>
      </c>
      <c r="E9" s="99" t="s">
        <v>617</v>
      </c>
      <c r="F9" s="104"/>
      <c r="G9" s="104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</row>
    <row r="10" spans="1:19" ht="13.5" customHeight="1" x14ac:dyDescent="0.2">
      <c r="A10" s="104" t="s">
        <v>1403</v>
      </c>
      <c r="B10" s="104"/>
      <c r="C10" s="104"/>
      <c r="D10" s="429" t="s">
        <v>1388</v>
      </c>
      <c r="E10" s="1259" t="s">
        <v>1389</v>
      </c>
      <c r="F10" s="104"/>
      <c r="G10" s="104"/>
      <c r="H10" s="102"/>
    </row>
    <row r="11" spans="1:19" ht="13.5" customHeight="1" x14ac:dyDescent="0.2">
      <c r="A11" s="104" t="s">
        <v>564</v>
      </c>
      <c r="B11" s="104"/>
      <c r="C11" s="104"/>
      <c r="D11" s="710" t="s">
        <v>563</v>
      </c>
      <c r="E11" s="99" t="s">
        <v>562</v>
      </c>
      <c r="F11" s="104"/>
      <c r="G11" s="104"/>
      <c r="H11" s="102"/>
    </row>
    <row r="12" spans="1:19" ht="13.5" customHeight="1" x14ac:dyDescent="0.2">
      <c r="A12" s="104" t="s">
        <v>561</v>
      </c>
      <c r="B12" s="104"/>
      <c r="C12" s="104"/>
      <c r="D12" s="710" t="s">
        <v>560</v>
      </c>
      <c r="E12" s="99" t="s">
        <v>559</v>
      </c>
      <c r="F12" s="104"/>
      <c r="G12" s="104"/>
      <c r="H12" s="102"/>
    </row>
    <row r="13" spans="1:19" ht="13.5" customHeight="1" x14ac:dyDescent="0.2">
      <c r="A13" s="104" t="s">
        <v>797</v>
      </c>
      <c r="B13" s="104"/>
      <c r="C13" s="104"/>
      <c r="D13" s="711" t="s">
        <v>799</v>
      </c>
      <c r="E13" s="523" t="s">
        <v>798</v>
      </c>
      <c r="F13" s="104"/>
      <c r="G13" s="104"/>
      <c r="H13" s="102"/>
    </row>
    <row r="14" spans="1:19" ht="13.5" customHeight="1" x14ac:dyDescent="0.2">
      <c r="A14" s="104" t="s">
        <v>994</v>
      </c>
      <c r="B14" s="104"/>
      <c r="C14" s="104"/>
      <c r="D14" s="712" t="s">
        <v>723</v>
      </c>
      <c r="E14" s="312" t="s">
        <v>722</v>
      </c>
      <c r="F14" s="104"/>
      <c r="G14" s="104"/>
      <c r="H14" s="102"/>
    </row>
    <row r="15" spans="1:19" ht="13.5" customHeight="1" x14ac:dyDescent="0.2">
      <c r="A15" s="104" t="s">
        <v>558</v>
      </c>
      <c r="B15" s="104"/>
      <c r="C15" s="104"/>
      <c r="D15" s="710" t="s">
        <v>557</v>
      </c>
      <c r="E15" s="99" t="s">
        <v>556</v>
      </c>
      <c r="F15" s="104"/>
      <c r="G15" s="104"/>
      <c r="H15" s="102"/>
    </row>
    <row r="16" spans="1:19" ht="13.5" customHeight="1" x14ac:dyDescent="0.2">
      <c r="A16" s="104" t="s">
        <v>1017</v>
      </c>
      <c r="B16" s="104"/>
      <c r="C16" s="104"/>
      <c r="D16" s="709" t="s">
        <v>555</v>
      </c>
      <c r="E16" s="99" t="s">
        <v>554</v>
      </c>
      <c r="F16" s="104"/>
      <c r="G16" s="104"/>
      <c r="H16" s="102"/>
      <c r="I16" s="95"/>
      <c r="J16" s="95"/>
      <c r="K16" s="95"/>
      <c r="L16" s="95"/>
      <c r="M16" s="95"/>
      <c r="N16" s="95"/>
      <c r="O16" s="95"/>
      <c r="P16" s="95"/>
    </row>
    <row r="17" spans="1:16" ht="13.5" customHeight="1" x14ac:dyDescent="0.2">
      <c r="A17" s="104" t="s">
        <v>794</v>
      </c>
      <c r="B17" s="104"/>
      <c r="C17" s="104"/>
      <c r="D17" s="711" t="s">
        <v>793</v>
      </c>
      <c r="E17" s="515" t="s">
        <v>792</v>
      </c>
      <c r="F17" s="104"/>
      <c r="G17" s="104"/>
      <c r="H17" s="102"/>
      <c r="I17" s="95"/>
      <c r="J17" s="95"/>
      <c r="K17" s="95"/>
      <c r="L17" s="95"/>
      <c r="M17" s="95"/>
      <c r="N17" s="95"/>
      <c r="O17" s="95"/>
      <c r="P17" s="95"/>
    </row>
    <row r="18" spans="1:16" ht="13.5" customHeight="1" x14ac:dyDescent="0.2">
      <c r="F18" s="104"/>
      <c r="G18" s="104"/>
      <c r="H18" s="102"/>
      <c r="I18" s="95"/>
      <c r="J18" s="103"/>
      <c r="K18" s="95"/>
      <c r="L18" s="95"/>
      <c r="M18" s="95"/>
      <c r="N18" s="95"/>
      <c r="O18" s="95"/>
      <c r="P18" s="95"/>
    </row>
    <row r="19" spans="1:16" ht="13.5" customHeight="1" x14ac:dyDescent="0.2">
      <c r="F19" s="104"/>
      <c r="G19" s="104"/>
      <c r="H19" s="102"/>
      <c r="I19" s="95"/>
      <c r="J19" s="95"/>
      <c r="K19" s="95"/>
      <c r="L19" s="95"/>
      <c r="M19" s="95"/>
      <c r="N19" s="95"/>
      <c r="O19" s="95"/>
      <c r="P19" s="95"/>
    </row>
    <row r="20" spans="1:16" ht="13.5" customHeight="1" x14ac:dyDescent="0.2">
      <c r="B20" s="104"/>
      <c r="C20" s="104"/>
      <c r="D20" s="104"/>
      <c r="F20" s="102"/>
      <c r="G20" s="102"/>
      <c r="H20" s="102"/>
      <c r="I20" s="95"/>
      <c r="J20" s="95"/>
      <c r="K20" s="95"/>
      <c r="L20" s="95"/>
      <c r="M20" s="95"/>
      <c r="N20" s="95"/>
      <c r="O20" s="95"/>
      <c r="P20" s="95"/>
    </row>
    <row r="21" spans="1:16" ht="13.5" customHeight="1" x14ac:dyDescent="0.25">
      <c r="A21" s="105" t="s">
        <v>1010</v>
      </c>
      <c r="B21" s="104"/>
      <c r="C21" s="104"/>
      <c r="D21" s="104"/>
      <c r="F21" s="102"/>
      <c r="G21" s="102"/>
      <c r="H21" s="102"/>
      <c r="I21" s="95"/>
      <c r="J21" s="95"/>
      <c r="K21" s="95"/>
      <c r="L21" s="95"/>
      <c r="M21" s="95"/>
      <c r="N21" s="95"/>
      <c r="O21" s="95"/>
      <c r="P21" s="95"/>
    </row>
    <row r="22" spans="1:16" ht="13.5" customHeight="1" x14ac:dyDescent="0.2">
      <c r="F22" s="102"/>
      <c r="G22" s="102"/>
      <c r="H22" s="102"/>
      <c r="I22" s="95"/>
      <c r="J22" s="95"/>
      <c r="K22" s="95"/>
      <c r="L22" s="95"/>
      <c r="M22" s="95"/>
      <c r="N22" s="95"/>
      <c r="O22" s="95"/>
      <c r="P22" s="95"/>
    </row>
    <row r="23" spans="1:16" ht="13.5" customHeight="1" x14ac:dyDescent="0.2">
      <c r="A23" s="545" t="s">
        <v>1013</v>
      </c>
      <c r="B23" s="540"/>
      <c r="C23" s="540"/>
      <c r="D23" s="540" t="s">
        <v>553</v>
      </c>
      <c r="E23" s="540"/>
      <c r="F23" s="102"/>
      <c r="G23" s="102"/>
      <c r="H23" s="102"/>
      <c r="I23" s="95"/>
      <c r="J23" s="95"/>
      <c r="K23" s="95"/>
      <c r="L23" s="95"/>
      <c r="M23" s="95"/>
      <c r="N23" s="95"/>
      <c r="O23" s="95"/>
      <c r="P23" s="95"/>
    </row>
    <row r="24" spans="1:16" x14ac:dyDescent="0.2">
      <c r="A24" s="545" t="s">
        <v>1011</v>
      </c>
      <c r="B24" s="540"/>
      <c r="C24" s="540"/>
      <c r="D24" s="545" t="s">
        <v>1012</v>
      </c>
      <c r="E24" s="540"/>
      <c r="F24" s="102"/>
      <c r="G24" s="102"/>
      <c r="H24" s="102"/>
      <c r="I24" s="95"/>
      <c r="J24" s="95"/>
      <c r="K24" s="95"/>
      <c r="L24" s="95"/>
      <c r="M24" s="95"/>
      <c r="N24" s="95"/>
      <c r="O24" s="95"/>
      <c r="P24" s="95"/>
    </row>
    <row r="25" spans="1:16" x14ac:dyDescent="0.2">
      <c r="A25" s="540"/>
      <c r="B25" s="540"/>
      <c r="C25" s="540"/>
      <c r="D25" s="540"/>
      <c r="E25" s="540"/>
      <c r="F25" s="102"/>
      <c r="G25" s="102"/>
      <c r="H25" s="102"/>
      <c r="I25" s="95"/>
      <c r="J25" s="95"/>
      <c r="K25" s="95"/>
      <c r="L25" s="95"/>
      <c r="M25" s="95"/>
      <c r="N25" s="95"/>
      <c r="O25" s="95"/>
      <c r="P25" s="95"/>
    </row>
    <row r="26" spans="1:16" x14ac:dyDescent="0.2">
      <c r="A26" s="545" t="s">
        <v>1016</v>
      </c>
      <c r="B26" s="540"/>
      <c r="C26" s="540"/>
      <c r="D26" s="540" t="s">
        <v>553</v>
      </c>
      <c r="E26" s="540"/>
      <c r="F26" s="102"/>
      <c r="G26" s="102"/>
      <c r="H26" s="102"/>
      <c r="I26" s="95"/>
      <c r="J26" s="95"/>
      <c r="K26" s="95"/>
      <c r="L26" s="95"/>
      <c r="M26" s="95"/>
      <c r="N26" s="95"/>
      <c r="O26" s="95"/>
      <c r="P26" s="95"/>
    </row>
    <row r="27" spans="1:16" x14ac:dyDescent="0.2">
      <c r="A27" s="545" t="s">
        <v>1014</v>
      </c>
      <c r="B27" s="540"/>
      <c r="C27" s="540"/>
      <c r="D27" s="545" t="s">
        <v>1015</v>
      </c>
      <c r="E27" s="540"/>
      <c r="F27" s="102"/>
      <c r="G27" s="102"/>
      <c r="H27" s="102"/>
      <c r="I27" s="95"/>
      <c r="J27" s="95"/>
      <c r="K27" s="95"/>
      <c r="L27" s="95"/>
      <c r="M27" s="95"/>
      <c r="N27" s="95"/>
      <c r="O27" s="95"/>
      <c r="P27" s="95"/>
    </row>
    <row r="28" spans="1:16" x14ac:dyDescent="0.2">
      <c r="A28" s="542"/>
      <c r="B28" s="541"/>
      <c r="C28" s="541"/>
      <c r="D28" s="543"/>
      <c r="E28" s="541"/>
      <c r="F28" s="102"/>
      <c r="G28" s="102"/>
      <c r="H28" s="102"/>
      <c r="I28" s="95"/>
      <c r="J28" s="95"/>
      <c r="K28" s="95"/>
      <c r="L28" s="95"/>
      <c r="M28" s="95"/>
      <c r="N28" s="95"/>
      <c r="O28" s="95"/>
      <c r="P28" s="95"/>
    </row>
    <row r="29" spans="1:16" x14ac:dyDescent="0.2">
      <c r="A29" s="546"/>
      <c r="B29" s="541"/>
      <c r="C29" s="541"/>
      <c r="D29" s="542"/>
      <c r="E29" s="541"/>
      <c r="F29" s="102"/>
      <c r="G29" s="102"/>
      <c r="H29" s="102"/>
      <c r="I29" s="95"/>
      <c r="J29" s="95"/>
      <c r="K29" s="95"/>
      <c r="L29" s="95"/>
      <c r="M29" s="95"/>
      <c r="N29" s="95"/>
      <c r="O29" s="95"/>
      <c r="P29" s="95"/>
    </row>
    <row r="30" spans="1:16" x14ac:dyDescent="0.2">
      <c r="A30" s="544"/>
      <c r="B30" s="540"/>
      <c r="C30" s="540"/>
      <c r="D30" s="545"/>
      <c r="E30" s="540"/>
      <c r="F30" s="102"/>
      <c r="G30" s="102"/>
      <c r="H30" s="102"/>
      <c r="I30" s="95"/>
      <c r="J30" s="95"/>
      <c r="K30" s="95"/>
      <c r="L30" s="95"/>
      <c r="M30" s="95"/>
      <c r="N30" s="95"/>
      <c r="O30" s="95"/>
      <c r="P30" s="95"/>
    </row>
    <row r="31" spans="1:16" x14ac:dyDescent="0.2">
      <c r="A31" s="540"/>
      <c r="B31" s="540"/>
      <c r="C31" s="540"/>
      <c r="D31" s="540"/>
      <c r="E31" s="540"/>
      <c r="F31" s="102"/>
      <c r="G31" s="102"/>
      <c r="H31" s="102"/>
      <c r="I31" s="95"/>
      <c r="J31" s="95"/>
      <c r="K31" s="95"/>
      <c r="L31" s="95"/>
      <c r="M31" s="95"/>
      <c r="N31" s="95"/>
      <c r="O31" s="95"/>
      <c r="P31" s="95"/>
    </row>
    <row r="32" spans="1:16" x14ac:dyDescent="0.2">
      <c r="F32" s="102"/>
      <c r="G32" s="102"/>
      <c r="H32" s="102"/>
    </row>
    <row r="42" spans="1:8" ht="12.75" customHeight="1" x14ac:dyDescent="0.2">
      <c r="F42" s="100"/>
      <c r="G42" s="100"/>
      <c r="H42" s="100"/>
    </row>
    <row r="43" spans="1:8" x14ac:dyDescent="0.2">
      <c r="F43" s="100"/>
      <c r="G43" s="100"/>
      <c r="H43" s="100"/>
    </row>
    <row r="44" spans="1:8" x14ac:dyDescent="0.2">
      <c r="A44" s="101"/>
      <c r="B44" s="100"/>
      <c r="C44" s="100"/>
      <c r="D44" s="100"/>
      <c r="E44" s="100"/>
      <c r="F44" s="100"/>
      <c r="G44" s="100"/>
      <c r="H44" s="100"/>
    </row>
    <row r="48" spans="1:8" x14ac:dyDescent="0.2">
      <c r="A48" s="101"/>
      <c r="B48" s="100"/>
      <c r="E48" s="100"/>
    </row>
    <row r="50" spans="3:4" ht="14.4" x14ac:dyDescent="0.2">
      <c r="C50" s="2198" t="s">
        <v>552</v>
      </c>
      <c r="D50" s="2199"/>
    </row>
  </sheetData>
  <mergeCells count="1">
    <mergeCell ref="C50:D50"/>
  </mergeCells>
  <hyperlinks>
    <hyperlink ref="E13" r:id="rId1" xr:uid="{00000000-0004-0000-3A00-000000000000}"/>
    <hyperlink ref="E10" r:id="rId2" display="mailto:mark.kandborg@nordea.com" xr:uid="{976B07B0-909A-4B60-894E-D3B8FAF132FA}"/>
  </hyperlinks>
  <printOptions horizontalCentered="1"/>
  <pageMargins left="0.7" right="0.7" top="0.75" bottom="0.75" header="0.3" footer="0.3"/>
  <pageSetup paperSize="9" scale="97" orientation="portrait" r:id="rId3"/>
  <ignoredErrors>
    <ignoredError sqref="D9 D13:D17" numberStoredAsText="1"/>
  </ignoredErrors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F36A-F769-471B-9B98-6C8A3A058A2D}">
  <sheetPr>
    <tabColor theme="0" tint="-0.34998626667073579"/>
  </sheetPr>
  <dimension ref="A1:S409"/>
  <sheetViews>
    <sheetView view="pageBreakPreview" topLeftCell="A34" zoomScale="90" zoomScaleNormal="85" zoomScaleSheetLayoutView="90" zoomScalePageLayoutView="80" workbookViewId="0">
      <selection activeCell="B6" sqref="B6:S6"/>
    </sheetView>
  </sheetViews>
  <sheetFormatPr defaultColWidth="9.109375" defaultRowHeight="10.199999999999999" x14ac:dyDescent="0.2"/>
  <cols>
    <col min="1" max="1" width="18.88671875" style="1301" customWidth="1"/>
    <col min="2" max="2" width="6.44140625" style="1301" customWidth="1"/>
    <col min="3" max="3" width="6.5546875" style="1301" customWidth="1"/>
    <col min="4" max="4" width="7" style="1301" customWidth="1"/>
    <col min="5" max="6" width="6.33203125" style="1301" customWidth="1"/>
    <col min="7" max="7" width="7.109375" style="1301" customWidth="1"/>
    <col min="8" max="9" width="6.33203125" style="1301" customWidth="1"/>
    <col min="10" max="10" width="7.44140625" style="1301" customWidth="1"/>
    <col min="11" max="12" width="6.33203125" style="1301" customWidth="1"/>
    <col min="13" max="13" width="7" style="1301" customWidth="1"/>
    <col min="14" max="14" width="6.6640625" style="1301" customWidth="1"/>
    <col min="15" max="15" width="6.88671875" style="1301" customWidth="1"/>
    <col min="16" max="16" width="6.5546875" style="1301" customWidth="1"/>
    <col min="17" max="17" width="6.88671875" style="1301" customWidth="1"/>
    <col min="18" max="18" width="7.44140625" style="1301" customWidth="1"/>
    <col min="19" max="19" width="6.6640625" style="1301" customWidth="1"/>
    <col min="20" max="16384" width="9.109375" style="537"/>
  </cols>
  <sheetData>
    <row r="1" spans="1:19" ht="13.5" customHeight="1" x14ac:dyDescent="0.2">
      <c r="A1" s="751"/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</row>
    <row r="2" spans="1:19" ht="13.5" customHeight="1" x14ac:dyDescent="0.2">
      <c r="A2" s="2062" t="s">
        <v>147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3"/>
      <c r="R2" s="2063"/>
      <c r="S2" s="2064"/>
    </row>
    <row r="3" spans="1:19" ht="13.5" customHeight="1" x14ac:dyDescent="0.2">
      <c r="A3" s="2065"/>
      <c r="B3" s="2066"/>
      <c r="C3" s="2066"/>
      <c r="D3" s="2066"/>
      <c r="E3" s="2066"/>
      <c r="F3" s="2066"/>
      <c r="G3" s="2066"/>
      <c r="H3" s="2066"/>
      <c r="I3" s="2066"/>
      <c r="J3" s="2066"/>
      <c r="K3" s="2066"/>
      <c r="L3" s="2066"/>
      <c r="M3" s="2066"/>
      <c r="N3" s="2066"/>
      <c r="O3" s="2066"/>
      <c r="P3" s="2066"/>
      <c r="Q3" s="2066"/>
      <c r="R3" s="2066"/>
      <c r="S3" s="2067"/>
    </row>
    <row r="4" spans="1:19" ht="37.5" customHeight="1" x14ac:dyDescent="0.2">
      <c r="A4" s="1460"/>
      <c r="B4" s="2068" t="s">
        <v>149</v>
      </c>
      <c r="C4" s="2069"/>
      <c r="D4" s="2070"/>
      <c r="E4" s="2068" t="s">
        <v>1139</v>
      </c>
      <c r="F4" s="2069"/>
      <c r="G4" s="2070"/>
      <c r="H4" s="2068" t="s">
        <v>1143</v>
      </c>
      <c r="I4" s="2069"/>
      <c r="J4" s="2070"/>
      <c r="K4" s="2068" t="s">
        <v>684</v>
      </c>
      <c r="L4" s="2069"/>
      <c r="M4" s="2070"/>
      <c r="N4" s="2068" t="s">
        <v>148</v>
      </c>
      <c r="O4" s="2069"/>
      <c r="P4" s="2070"/>
      <c r="Q4" s="2068" t="s">
        <v>147</v>
      </c>
      <c r="R4" s="2069"/>
      <c r="S4" s="2070"/>
    </row>
    <row r="5" spans="1:19" ht="13.5" customHeight="1" x14ac:dyDescent="0.2">
      <c r="A5" s="1522"/>
      <c r="B5" s="1520" t="s">
        <v>238</v>
      </c>
      <c r="C5" s="1519" t="s">
        <v>256</v>
      </c>
      <c r="D5" s="1521"/>
      <c r="E5" s="1520" t="s">
        <v>238</v>
      </c>
      <c r="F5" s="1519" t="s">
        <v>256</v>
      </c>
      <c r="G5" s="1521"/>
      <c r="H5" s="1520" t="s">
        <v>238</v>
      </c>
      <c r="I5" s="1519" t="s">
        <v>256</v>
      </c>
      <c r="J5" s="1521"/>
      <c r="K5" s="1520" t="s">
        <v>238</v>
      </c>
      <c r="L5" s="1519" t="s">
        <v>256</v>
      </c>
      <c r="M5" s="1521"/>
      <c r="N5" s="1520" t="s">
        <v>238</v>
      </c>
      <c r="O5" s="1519" t="s">
        <v>256</v>
      </c>
      <c r="P5" s="1521"/>
      <c r="Q5" s="1520" t="s">
        <v>238</v>
      </c>
      <c r="R5" s="1519" t="s">
        <v>256</v>
      </c>
      <c r="S5" s="1518"/>
    </row>
    <row r="6" spans="1:19" ht="13.5" customHeight="1" x14ac:dyDescent="0.2">
      <c r="A6" s="1517" t="s">
        <v>137</v>
      </c>
      <c r="B6" s="1515" t="s">
        <v>1416</v>
      </c>
      <c r="C6" s="1514" t="s">
        <v>787</v>
      </c>
      <c r="D6" s="1516" t="s">
        <v>136</v>
      </c>
      <c r="E6" s="1515" t="s">
        <v>1416</v>
      </c>
      <c r="F6" s="1514" t="s">
        <v>787</v>
      </c>
      <c r="G6" s="1516" t="s">
        <v>136</v>
      </c>
      <c r="H6" s="1515" t="s">
        <v>1416</v>
      </c>
      <c r="I6" s="1514" t="s">
        <v>787</v>
      </c>
      <c r="J6" s="1516" t="s">
        <v>136</v>
      </c>
      <c r="K6" s="1515" t="s">
        <v>1416</v>
      </c>
      <c r="L6" s="1514" t="s">
        <v>787</v>
      </c>
      <c r="M6" s="1516" t="s">
        <v>136</v>
      </c>
      <c r="N6" s="1515" t="s">
        <v>1416</v>
      </c>
      <c r="O6" s="1514" t="s">
        <v>787</v>
      </c>
      <c r="P6" s="1516" t="s">
        <v>136</v>
      </c>
      <c r="Q6" s="1515" t="s">
        <v>1416</v>
      </c>
      <c r="R6" s="1514" t="s">
        <v>787</v>
      </c>
      <c r="S6" s="1513" t="s">
        <v>136</v>
      </c>
    </row>
    <row r="7" spans="1:19" ht="13.5" customHeight="1" x14ac:dyDescent="0.2">
      <c r="A7" s="1448" t="s">
        <v>654</v>
      </c>
      <c r="B7" s="1499">
        <v>517</v>
      </c>
      <c r="C7" s="1497">
        <v>523</v>
      </c>
      <c r="D7" s="1482">
        <v>-1.1472275334608031E-2</v>
      </c>
      <c r="E7" s="1499">
        <v>346</v>
      </c>
      <c r="F7" s="1497">
        <v>346</v>
      </c>
      <c r="G7" s="1482">
        <v>0</v>
      </c>
      <c r="H7" s="1512">
        <v>217</v>
      </c>
      <c r="I7" s="1511">
        <v>218</v>
      </c>
      <c r="J7" s="1465">
        <v>-4.5871559633027525E-3</v>
      </c>
      <c r="K7" s="1510">
        <v>18</v>
      </c>
      <c r="L7" s="1509">
        <v>13</v>
      </c>
      <c r="M7" s="1482">
        <v>0.38461538461538464</v>
      </c>
      <c r="N7" s="2028">
        <v>11</v>
      </c>
      <c r="O7" s="2027">
        <v>8</v>
      </c>
      <c r="P7" s="2019">
        <v>0.375</v>
      </c>
      <c r="Q7" s="1498">
        <v>1109</v>
      </c>
      <c r="R7" s="1497">
        <v>1108</v>
      </c>
      <c r="S7" s="1465">
        <v>9.025270758122744E-4</v>
      </c>
    </row>
    <row r="8" spans="1:19" ht="13.5" customHeight="1" x14ac:dyDescent="0.2">
      <c r="A8" s="1449" t="s">
        <v>655</v>
      </c>
      <c r="B8" s="1499">
        <v>291</v>
      </c>
      <c r="C8" s="1497">
        <v>312</v>
      </c>
      <c r="D8" s="1482">
        <v>-6.7307692307692304E-2</v>
      </c>
      <c r="E8" s="1499">
        <v>154</v>
      </c>
      <c r="F8" s="1497">
        <v>158</v>
      </c>
      <c r="G8" s="1482">
        <v>-2.5316455696202531E-2</v>
      </c>
      <c r="H8" s="1512">
        <v>121</v>
      </c>
      <c r="I8" s="1511">
        <v>100</v>
      </c>
      <c r="J8" s="1465">
        <v>0.21</v>
      </c>
      <c r="K8" s="1510">
        <v>202</v>
      </c>
      <c r="L8" s="1509">
        <v>218</v>
      </c>
      <c r="M8" s="1465">
        <v>-7.3394495412844041E-2</v>
      </c>
      <c r="N8" s="1498">
        <v>-3</v>
      </c>
      <c r="O8" s="1497">
        <v>-13</v>
      </c>
      <c r="P8" s="1465" t="s">
        <v>62</v>
      </c>
      <c r="Q8" s="1498">
        <v>765</v>
      </c>
      <c r="R8" s="1497">
        <v>775</v>
      </c>
      <c r="S8" s="1465">
        <v>-1.2903225806451613E-2</v>
      </c>
    </row>
    <row r="9" spans="1:19" ht="13.5" customHeight="1" x14ac:dyDescent="0.2">
      <c r="A9" s="1437" t="s">
        <v>123</v>
      </c>
      <c r="B9" s="1499">
        <v>13</v>
      </c>
      <c r="C9" s="1497">
        <v>23</v>
      </c>
      <c r="D9" s="1482">
        <v>-0.43478260869565216</v>
      </c>
      <c r="E9" s="1499">
        <v>70</v>
      </c>
      <c r="F9" s="1497">
        <v>80</v>
      </c>
      <c r="G9" s="1482">
        <v>-0.125</v>
      </c>
      <c r="H9" s="1512">
        <v>67</v>
      </c>
      <c r="I9" s="1511">
        <v>96</v>
      </c>
      <c r="J9" s="1465">
        <v>-0.30208333333333331</v>
      </c>
      <c r="K9" s="1510">
        <v>33</v>
      </c>
      <c r="L9" s="1509">
        <v>36</v>
      </c>
      <c r="M9" s="1465">
        <v>-8.3333333333333329E-2</v>
      </c>
      <c r="N9" s="1498">
        <v>-74</v>
      </c>
      <c r="O9" s="1497">
        <v>31</v>
      </c>
      <c r="P9" s="1465" t="s">
        <v>62</v>
      </c>
      <c r="Q9" s="1498">
        <v>109</v>
      </c>
      <c r="R9" s="1497">
        <v>266</v>
      </c>
      <c r="S9" s="1465">
        <v>-0.59022556390977443</v>
      </c>
    </row>
    <row r="10" spans="1:19" ht="13.5" customHeight="1" x14ac:dyDescent="0.2">
      <c r="A10" s="1448" t="s">
        <v>115</v>
      </c>
      <c r="B10" s="1499">
        <v>2</v>
      </c>
      <c r="C10" s="1497">
        <v>-1</v>
      </c>
      <c r="D10" s="1482"/>
      <c r="E10" s="1499">
        <v>5</v>
      </c>
      <c r="F10" s="1497">
        <v>4</v>
      </c>
      <c r="G10" s="1482"/>
      <c r="H10" s="1512">
        <v>0</v>
      </c>
      <c r="I10" s="1511">
        <v>0</v>
      </c>
      <c r="J10" s="1465"/>
      <c r="K10" s="1510">
        <v>0</v>
      </c>
      <c r="L10" s="1509">
        <v>0</v>
      </c>
      <c r="M10" s="1465"/>
      <c r="N10" s="1498">
        <v>-9</v>
      </c>
      <c r="O10" s="1497">
        <v>-4</v>
      </c>
      <c r="P10" s="1465" t="s">
        <v>62</v>
      </c>
      <c r="Q10" s="1498">
        <v>-2</v>
      </c>
      <c r="R10" s="1497">
        <v>-1</v>
      </c>
      <c r="S10" s="1465" t="s">
        <v>62</v>
      </c>
    </row>
    <row r="11" spans="1:19" ht="13.5" customHeight="1" x14ac:dyDescent="0.2">
      <c r="A11" s="1437" t="s">
        <v>106</v>
      </c>
      <c r="B11" s="1409"/>
      <c r="C11" s="1497"/>
      <c r="D11" s="1482"/>
      <c r="E11" s="1409"/>
      <c r="F11" s="1497"/>
      <c r="G11" s="1482"/>
      <c r="H11" s="1498">
        <v>0</v>
      </c>
      <c r="I11" s="1497">
        <v>0</v>
      </c>
      <c r="J11" s="1465"/>
      <c r="K11" s="1510">
        <v>6</v>
      </c>
      <c r="L11" s="1509">
        <v>2</v>
      </c>
      <c r="M11" s="1465">
        <v>2</v>
      </c>
      <c r="N11" s="1498">
        <v>14</v>
      </c>
      <c r="O11" s="1497">
        <v>144</v>
      </c>
      <c r="P11" s="1465">
        <v>-0.90277777777777779</v>
      </c>
      <c r="Q11" s="1498">
        <v>20</v>
      </c>
      <c r="R11" s="1497">
        <v>146</v>
      </c>
      <c r="S11" s="1465">
        <v>-0.86301369863013699</v>
      </c>
    </row>
    <row r="12" spans="1:19" ht="13.5" customHeight="1" x14ac:dyDescent="0.2">
      <c r="A12" s="1445" t="s">
        <v>99</v>
      </c>
      <c r="B12" s="1508">
        <v>823</v>
      </c>
      <c r="C12" s="1500">
        <v>857</v>
      </c>
      <c r="D12" s="1471">
        <v>-3.9673278879813305E-2</v>
      </c>
      <c r="E12" s="1508">
        <v>575</v>
      </c>
      <c r="F12" s="1500">
        <v>588</v>
      </c>
      <c r="G12" s="1471">
        <v>-2.2108843537414966E-2</v>
      </c>
      <c r="H12" s="1501">
        <v>405</v>
      </c>
      <c r="I12" s="1500">
        <v>414</v>
      </c>
      <c r="J12" s="1462">
        <v>-2.1739130434782608E-2</v>
      </c>
      <c r="K12" s="1507">
        <v>259</v>
      </c>
      <c r="L12" s="1506">
        <v>269</v>
      </c>
      <c r="M12" s="1462">
        <v>-3.717472118959108E-2</v>
      </c>
      <c r="N12" s="1501">
        <v>-61</v>
      </c>
      <c r="O12" s="1500">
        <v>166</v>
      </c>
      <c r="P12" s="1462" t="s">
        <v>62</v>
      </c>
      <c r="Q12" s="1501">
        <v>2001</v>
      </c>
      <c r="R12" s="1500">
        <v>2294</v>
      </c>
      <c r="S12" s="1462">
        <v>-0.12772449869224062</v>
      </c>
    </row>
    <row r="13" spans="1:19" ht="13.5" customHeight="1" x14ac:dyDescent="0.2">
      <c r="A13" s="1445" t="s">
        <v>92</v>
      </c>
      <c r="B13" s="1505">
        <v>-470</v>
      </c>
      <c r="C13" s="1504">
        <v>-484</v>
      </c>
      <c r="D13" s="1471">
        <v>-2.8925619834710745E-2</v>
      </c>
      <c r="E13" s="1505">
        <v>-297</v>
      </c>
      <c r="F13" s="1504">
        <v>-267</v>
      </c>
      <c r="G13" s="1471">
        <v>0.11235955056179775</v>
      </c>
      <c r="H13" s="1501">
        <v>-268</v>
      </c>
      <c r="I13" s="1500">
        <v>-196</v>
      </c>
      <c r="J13" s="1462">
        <v>0.36734693877551022</v>
      </c>
      <c r="K13" s="1503">
        <v>-126</v>
      </c>
      <c r="L13" s="1502">
        <v>-127</v>
      </c>
      <c r="M13" s="1462">
        <v>-7.874015748031496E-3</v>
      </c>
      <c r="N13" s="1501">
        <v>-87</v>
      </c>
      <c r="O13" s="1500">
        <v>-105</v>
      </c>
      <c r="P13" s="1462"/>
      <c r="Q13" s="1501">
        <v>-1248</v>
      </c>
      <c r="R13" s="1500">
        <v>-1179</v>
      </c>
      <c r="S13" s="1462">
        <v>5.8524173027989825E-2</v>
      </c>
    </row>
    <row r="14" spans="1:19" ht="13.5" customHeight="1" x14ac:dyDescent="0.2">
      <c r="A14" s="1437" t="s">
        <v>82</v>
      </c>
      <c r="B14" s="1499">
        <v>-38</v>
      </c>
      <c r="C14" s="1497">
        <v>-28</v>
      </c>
      <c r="D14" s="1482"/>
      <c r="E14" s="1499">
        <v>-61</v>
      </c>
      <c r="F14" s="1497">
        <v>-31</v>
      </c>
      <c r="G14" s="1482">
        <v>0.967741935483871</v>
      </c>
      <c r="H14" s="1498">
        <v>-52</v>
      </c>
      <c r="I14" s="1497">
        <v>-45</v>
      </c>
      <c r="J14" s="1465"/>
      <c r="K14" s="1488">
        <v>0</v>
      </c>
      <c r="L14" s="1492">
        <v>2</v>
      </c>
      <c r="M14" s="1465"/>
      <c r="N14" s="1498">
        <v>-3</v>
      </c>
      <c r="O14" s="1497">
        <v>0</v>
      </c>
      <c r="P14" s="1465"/>
      <c r="Q14" s="1498">
        <v>-154</v>
      </c>
      <c r="R14" s="1497">
        <v>-102</v>
      </c>
      <c r="S14" s="1465">
        <v>0.50980392156862742</v>
      </c>
    </row>
    <row r="15" spans="1:19" ht="13.5" customHeight="1" x14ac:dyDescent="0.2">
      <c r="A15" s="2016" t="s">
        <v>79</v>
      </c>
      <c r="B15" s="2024">
        <v>315</v>
      </c>
      <c r="C15" s="2023">
        <v>345</v>
      </c>
      <c r="D15" s="2017">
        <v>-8.6956521739130432E-2</v>
      </c>
      <c r="E15" s="2024">
        <v>217</v>
      </c>
      <c r="F15" s="2023">
        <v>290</v>
      </c>
      <c r="G15" s="2017">
        <v>-0.25172413793103449</v>
      </c>
      <c r="H15" s="2024">
        <v>85</v>
      </c>
      <c r="I15" s="2023">
        <v>173</v>
      </c>
      <c r="J15" s="2017">
        <v>-0.50867052023121384</v>
      </c>
      <c r="K15" s="2026">
        <v>133</v>
      </c>
      <c r="L15" s="2025">
        <v>144</v>
      </c>
      <c r="M15" s="2017">
        <v>-7.6388888888888895E-2</v>
      </c>
      <c r="N15" s="2024">
        <v>-151</v>
      </c>
      <c r="O15" s="2023">
        <v>61</v>
      </c>
      <c r="P15" s="2017"/>
      <c r="Q15" s="2024">
        <v>599</v>
      </c>
      <c r="R15" s="2023">
        <v>1013</v>
      </c>
      <c r="S15" s="2017">
        <v>-0.40868706811451133</v>
      </c>
    </row>
    <row r="16" spans="1:19" ht="13.5" customHeight="1" x14ac:dyDescent="0.2">
      <c r="A16" s="1414" t="s">
        <v>78</v>
      </c>
      <c r="B16" s="1491">
        <v>57</v>
      </c>
      <c r="C16" s="1490">
        <v>57</v>
      </c>
      <c r="D16" s="1482">
        <v>0</v>
      </c>
      <c r="E16" s="1491">
        <v>52</v>
      </c>
      <c r="F16" s="1490">
        <v>45</v>
      </c>
      <c r="G16" s="1482">
        <v>0.15555555555555556</v>
      </c>
      <c r="H16" s="1496">
        <v>66</v>
      </c>
      <c r="I16" s="1495">
        <v>47</v>
      </c>
      <c r="J16" s="1482">
        <v>0.40425531914893614</v>
      </c>
      <c r="K16" s="1494">
        <v>48.648648648648653</v>
      </c>
      <c r="L16" s="1493">
        <v>47.211895910780669</v>
      </c>
      <c r="M16" s="1465">
        <v>3.0432006809959659E-2</v>
      </c>
      <c r="N16" s="2022"/>
      <c r="O16" s="2021"/>
      <c r="P16" s="2019"/>
      <c r="Q16" s="1492">
        <v>62.368815592203894</v>
      </c>
      <c r="R16" s="1492">
        <v>51.394943330427203</v>
      </c>
      <c r="S16" s="1465"/>
    </row>
    <row r="17" spans="1:19" ht="13.5" customHeight="1" x14ac:dyDescent="0.2">
      <c r="A17" s="1414" t="s">
        <v>76</v>
      </c>
      <c r="B17" s="1491">
        <v>12.225475777691045</v>
      </c>
      <c r="C17" s="1490">
        <v>13</v>
      </c>
      <c r="D17" s="1482">
        <v>-5.9578786331458064E-2</v>
      </c>
      <c r="E17" s="1491">
        <v>9.3178227744199233</v>
      </c>
      <c r="F17" s="1490">
        <v>12.895243313141941</v>
      </c>
      <c r="G17" s="1482">
        <v>-0.27742171681833705</v>
      </c>
      <c r="H17" s="1486">
        <v>3.4</v>
      </c>
      <c r="I17" s="1489">
        <v>6.8</v>
      </c>
      <c r="J17" s="1482">
        <v>-0.5</v>
      </c>
      <c r="K17" s="1488">
        <v>25</v>
      </c>
      <c r="L17" s="1487">
        <v>26</v>
      </c>
      <c r="M17" s="1482">
        <v>-3.8461538461538464E-2</v>
      </c>
      <c r="N17" s="2022" t="s">
        <v>64</v>
      </c>
      <c r="O17" s="2021" t="s">
        <v>64</v>
      </c>
      <c r="P17" s="2020"/>
      <c r="Q17" s="1486">
        <v>7</v>
      </c>
      <c r="R17" s="1485">
        <v>9</v>
      </c>
      <c r="S17" s="1484"/>
    </row>
    <row r="18" spans="1:19" ht="13.5" customHeight="1" x14ac:dyDescent="0.2">
      <c r="A18" s="1414" t="s">
        <v>73</v>
      </c>
      <c r="B18" s="1481">
        <v>7664</v>
      </c>
      <c r="C18" s="1483">
        <v>7988</v>
      </c>
      <c r="D18" s="1482">
        <v>-4.0560841261892841E-2</v>
      </c>
      <c r="E18" s="1481">
        <v>7057</v>
      </c>
      <c r="F18" s="1483">
        <v>7035</v>
      </c>
      <c r="G18" s="1482">
        <v>3.127221037668799E-3</v>
      </c>
      <c r="H18" s="1481">
        <v>7809</v>
      </c>
      <c r="I18" s="1480">
        <v>7418</v>
      </c>
      <c r="J18" s="1482">
        <v>5.2709625235912647E-2</v>
      </c>
      <c r="K18" s="1412">
        <v>1365</v>
      </c>
      <c r="L18" s="1480">
        <v>1767</v>
      </c>
      <c r="M18" s="1465">
        <v>-0.23</v>
      </c>
      <c r="N18" s="1481">
        <v>1887</v>
      </c>
      <c r="O18" s="1480">
        <v>1510</v>
      </c>
      <c r="P18" s="2019">
        <v>0.25</v>
      </c>
      <c r="Q18" s="1483">
        <v>25782</v>
      </c>
      <c r="R18" s="1479">
        <v>25718</v>
      </c>
      <c r="S18" s="1465">
        <v>2.4885294346372192E-3</v>
      </c>
    </row>
    <row r="19" spans="1:19" ht="13.5" customHeight="1" x14ac:dyDescent="0.2">
      <c r="A19" s="1414" t="s">
        <v>71</v>
      </c>
      <c r="B19" s="1481">
        <v>43140</v>
      </c>
      <c r="C19" s="1479">
        <v>45870</v>
      </c>
      <c r="D19" s="1482">
        <v>-5.9516023544800525E-2</v>
      </c>
      <c r="E19" s="1481">
        <v>41902</v>
      </c>
      <c r="F19" s="1479">
        <v>42703</v>
      </c>
      <c r="G19" s="1482">
        <v>-1.8757464346767207E-2</v>
      </c>
      <c r="H19" s="1481">
        <v>46897</v>
      </c>
      <c r="I19" s="1480">
        <v>44110</v>
      </c>
      <c r="J19" s="1482">
        <v>6.318295171163002E-2</v>
      </c>
      <c r="K19" s="1481">
        <v>5450</v>
      </c>
      <c r="L19" s="1480">
        <v>5560</v>
      </c>
      <c r="M19" s="1465">
        <v>-1.9784172661870502E-2</v>
      </c>
      <c r="N19" s="1481">
        <v>14719</v>
      </c>
      <c r="O19" s="1480">
        <v>11972</v>
      </c>
      <c r="P19" s="2019">
        <v>0.22945205479452055</v>
      </c>
      <c r="Q19" s="1409">
        <v>152108</v>
      </c>
      <c r="R19" s="1479">
        <v>150215</v>
      </c>
      <c r="S19" s="1465">
        <v>1.260193722331325E-2</v>
      </c>
    </row>
    <row r="20" spans="1:19" ht="13.5" customHeight="1" x14ac:dyDescent="0.2">
      <c r="A20" s="1406" t="s">
        <v>69</v>
      </c>
      <c r="B20" s="1476">
        <v>7328</v>
      </c>
      <c r="C20" s="1475">
        <v>7498</v>
      </c>
      <c r="D20" s="1478">
        <v>-2.2672712723392906E-2</v>
      </c>
      <c r="E20" s="1476">
        <v>4439</v>
      </c>
      <c r="F20" s="1475">
        <v>4502</v>
      </c>
      <c r="G20" s="1478">
        <v>-1.3993780541981341E-2</v>
      </c>
      <c r="H20" s="1476">
        <v>1677</v>
      </c>
      <c r="I20" s="1477">
        <v>1711</v>
      </c>
      <c r="J20" s="1478">
        <v>-1.9871420222092345E-2</v>
      </c>
      <c r="K20" s="1476">
        <v>2744</v>
      </c>
      <c r="L20" s="1477">
        <v>2718</v>
      </c>
      <c r="M20" s="1474">
        <v>9.5658572479764541E-3</v>
      </c>
      <c r="N20" s="1476">
        <v>12104</v>
      </c>
      <c r="O20" s="1477">
        <v>12571</v>
      </c>
      <c r="P20" s="2018">
        <v>-3.7148993715694856E-2</v>
      </c>
      <c r="Q20" s="1476">
        <v>28292</v>
      </c>
      <c r="R20" s="1475">
        <v>29000</v>
      </c>
      <c r="S20" s="1474">
        <v>-2.4413793103448277E-2</v>
      </c>
    </row>
    <row r="21" spans="1:19" s="538" customFormat="1" ht="13.5" customHeight="1" x14ac:dyDescent="0.2">
      <c r="A21" s="1399" t="s">
        <v>67</v>
      </c>
      <c r="B21" s="1473"/>
      <c r="C21" s="1472"/>
      <c r="D21" s="1471"/>
      <c r="E21" s="1473"/>
      <c r="F21" s="1472"/>
      <c r="G21" s="1471"/>
      <c r="H21" s="1470"/>
      <c r="I21" s="1466"/>
      <c r="J21" s="1462"/>
      <c r="K21" s="1469"/>
      <c r="L21" s="1468"/>
      <c r="M21" s="1462"/>
      <c r="N21" s="1467"/>
      <c r="O21" s="1466"/>
      <c r="P21" s="1465" t="s">
        <v>62</v>
      </c>
      <c r="Q21" s="1464"/>
      <c r="R21" s="1463"/>
      <c r="S21" s="1462" t="s">
        <v>62</v>
      </c>
    </row>
    <row r="22" spans="1:19" s="538" customFormat="1" x14ac:dyDescent="0.2">
      <c r="A22" s="2013" t="s">
        <v>65</v>
      </c>
      <c r="B22" s="2029">
        <v>149.5</v>
      </c>
      <c r="C22" s="2030">
        <v>155.80000000000001</v>
      </c>
      <c r="D22" s="2031">
        <v>-4.0436456996148978E-2</v>
      </c>
      <c r="E22" s="2029">
        <v>83</v>
      </c>
      <c r="F22" s="2030">
        <v>84.8</v>
      </c>
      <c r="G22" s="2031">
        <v>-2.122641509433959E-2</v>
      </c>
      <c r="H22" s="2032">
        <v>89</v>
      </c>
      <c r="I22" s="2033">
        <v>72.7</v>
      </c>
      <c r="J22" s="2031">
        <v>0.2242090784044016</v>
      </c>
      <c r="K22" s="2034">
        <v>8.4</v>
      </c>
      <c r="L22" s="2035">
        <v>8.5</v>
      </c>
      <c r="M22" s="2031">
        <v>-1.1764705882352899E-2</v>
      </c>
      <c r="N22" s="2032">
        <v>0.3</v>
      </c>
      <c r="O22" s="2036">
        <v>0.89999999999997726</v>
      </c>
      <c r="P22" s="2031"/>
      <c r="Q22" s="2037">
        <v>324</v>
      </c>
      <c r="R22" s="2038">
        <v>322.7</v>
      </c>
      <c r="S22" s="2031">
        <v>4.0285094515029795E-3</v>
      </c>
    </row>
    <row r="23" spans="1:19" s="538" customFormat="1" x14ac:dyDescent="0.2">
      <c r="A23" s="2013" t="s">
        <v>63</v>
      </c>
      <c r="B23" s="2029">
        <v>75.2</v>
      </c>
      <c r="C23" s="2039">
        <v>76.5</v>
      </c>
      <c r="D23" s="2040">
        <v>-1.6993464052287546E-2</v>
      </c>
      <c r="E23" s="2029">
        <v>41.5</v>
      </c>
      <c r="F23" s="2039">
        <v>41.7</v>
      </c>
      <c r="G23" s="2040">
        <v>-4.7961630695444327E-3</v>
      </c>
      <c r="H23" s="2041">
        <v>48.3</v>
      </c>
      <c r="I23" s="2042">
        <v>39.6</v>
      </c>
      <c r="J23" s="2040">
        <v>0.21969696969696959</v>
      </c>
      <c r="K23" s="2034">
        <v>10.5</v>
      </c>
      <c r="L23" s="2043">
        <v>10.5</v>
      </c>
      <c r="M23" s="2040">
        <v>0</v>
      </c>
      <c r="N23" s="2032">
        <v>-1.5</v>
      </c>
      <c r="O23" s="2044">
        <v>0.4</v>
      </c>
      <c r="P23" s="2031"/>
      <c r="Q23" s="2045">
        <v>174</v>
      </c>
      <c r="R23" s="2046">
        <v>168.7</v>
      </c>
      <c r="S23" s="2040">
        <v>0.03</v>
      </c>
    </row>
    <row r="24" spans="1:19" s="538" customFormat="1" x14ac:dyDescent="0.2">
      <c r="A24" s="751"/>
      <c r="B24" s="1461"/>
      <c r="C24" s="1461"/>
      <c r="D24" s="1461"/>
      <c r="E24" s="1461"/>
      <c r="F24" s="1461"/>
      <c r="G24" s="1461"/>
      <c r="H24" s="1461"/>
      <c r="I24" s="1461"/>
      <c r="J24" s="1461"/>
      <c r="K24" s="1461"/>
      <c r="L24" s="1461"/>
      <c r="M24" s="1461"/>
      <c r="N24" s="1461"/>
      <c r="O24" s="1461"/>
      <c r="P24" s="1461"/>
      <c r="Q24" s="1383"/>
      <c r="R24" s="1383"/>
      <c r="S24" s="1383"/>
    </row>
    <row r="25" spans="1:19" s="538" customFormat="1" x14ac:dyDescent="0.2">
      <c r="A25" s="2062" t="s">
        <v>147</v>
      </c>
      <c r="B25" s="2063"/>
      <c r="C25" s="2063"/>
      <c r="D25" s="2063"/>
      <c r="E25" s="2063"/>
      <c r="F25" s="2063"/>
      <c r="G25" s="2063"/>
      <c r="H25" s="2063"/>
      <c r="I25" s="2063"/>
      <c r="J25" s="2063"/>
      <c r="K25" s="2063"/>
      <c r="L25" s="2063"/>
      <c r="M25" s="2063"/>
      <c r="N25" s="2063"/>
      <c r="O25" s="2063"/>
      <c r="P25" s="2063"/>
      <c r="Q25" s="2063"/>
      <c r="R25" s="2063"/>
      <c r="S25" s="2064"/>
    </row>
    <row r="26" spans="1:19" s="538" customFormat="1" x14ac:dyDescent="0.2">
      <c r="A26" s="2065"/>
      <c r="B26" s="2066"/>
      <c r="C26" s="2066"/>
      <c r="D26" s="2066"/>
      <c r="E26" s="2066"/>
      <c r="F26" s="2066"/>
      <c r="G26" s="2066"/>
      <c r="H26" s="2066"/>
      <c r="I26" s="2066"/>
      <c r="J26" s="2066"/>
      <c r="K26" s="2066"/>
      <c r="L26" s="2066"/>
      <c r="M26" s="2066"/>
      <c r="N26" s="2066"/>
      <c r="O26" s="2066"/>
      <c r="P26" s="2066"/>
      <c r="Q26" s="2066"/>
      <c r="R26" s="2066"/>
      <c r="S26" s="2067"/>
    </row>
    <row r="27" spans="1:19" s="538" customFormat="1" ht="36" customHeight="1" x14ac:dyDescent="0.2">
      <c r="A27" s="1460"/>
      <c r="B27" s="2068" t="s">
        <v>149</v>
      </c>
      <c r="C27" s="2069"/>
      <c r="D27" s="2070"/>
      <c r="E27" s="2068" t="s">
        <v>1139</v>
      </c>
      <c r="F27" s="2069"/>
      <c r="G27" s="2070"/>
      <c r="H27" s="2068" t="s">
        <v>1143</v>
      </c>
      <c r="I27" s="2069"/>
      <c r="J27" s="2070"/>
      <c r="K27" s="2068" t="s">
        <v>684</v>
      </c>
      <c r="L27" s="2069"/>
      <c r="M27" s="2070"/>
      <c r="N27" s="2068" t="s">
        <v>148</v>
      </c>
      <c r="O27" s="2069"/>
      <c r="P27" s="2070"/>
      <c r="Q27" s="2068" t="s">
        <v>147</v>
      </c>
      <c r="R27" s="2069"/>
      <c r="S27" s="2070"/>
    </row>
    <row r="28" spans="1:19" s="538" customFormat="1" ht="11.25" customHeight="1" x14ac:dyDescent="0.2">
      <c r="A28" s="1459"/>
      <c r="B28" s="1458" t="s">
        <v>1415</v>
      </c>
      <c r="C28" s="1457"/>
      <c r="D28" s="1456"/>
      <c r="E28" s="1458" t="s">
        <v>1415</v>
      </c>
      <c r="F28" s="1457"/>
      <c r="G28" s="1456"/>
      <c r="H28" s="1458" t="s">
        <v>1415</v>
      </c>
      <c r="I28" s="1457"/>
      <c r="J28" s="1456"/>
      <c r="K28" s="1458" t="s">
        <v>1415</v>
      </c>
      <c r="L28" s="1457"/>
      <c r="M28" s="1456"/>
      <c r="N28" s="1458" t="s">
        <v>1415</v>
      </c>
      <c r="O28" s="1457"/>
      <c r="P28" s="1456"/>
      <c r="Q28" s="1458" t="s">
        <v>1415</v>
      </c>
      <c r="R28" s="1457"/>
      <c r="S28" s="1456"/>
    </row>
    <row r="29" spans="1:19" s="538" customFormat="1" x14ac:dyDescent="0.2">
      <c r="A29" s="1455" t="s">
        <v>137</v>
      </c>
      <c r="B29" s="1454">
        <v>2020</v>
      </c>
      <c r="C29" s="1453">
        <v>2019</v>
      </c>
      <c r="D29" s="1452" t="s">
        <v>136</v>
      </c>
      <c r="E29" s="1454">
        <v>2020</v>
      </c>
      <c r="F29" s="1453">
        <v>2019</v>
      </c>
      <c r="G29" s="1452" t="s">
        <v>136</v>
      </c>
      <c r="H29" s="1454">
        <v>2020</v>
      </c>
      <c r="I29" s="1453">
        <v>2019</v>
      </c>
      <c r="J29" s="1452" t="s">
        <v>136</v>
      </c>
      <c r="K29" s="1454">
        <v>2020</v>
      </c>
      <c r="L29" s="1453">
        <v>2019</v>
      </c>
      <c r="M29" s="1452" t="s">
        <v>136</v>
      </c>
      <c r="N29" s="1454">
        <v>2020</v>
      </c>
      <c r="O29" s="1453">
        <v>2019</v>
      </c>
      <c r="P29" s="1452" t="s">
        <v>136</v>
      </c>
      <c r="Q29" s="1454">
        <v>2020</v>
      </c>
      <c r="R29" s="1453">
        <v>2019</v>
      </c>
      <c r="S29" s="1452" t="s">
        <v>136</v>
      </c>
    </row>
    <row r="30" spans="1:19" s="538" customFormat="1" x14ac:dyDescent="0.2">
      <c r="A30" s="1448" t="s">
        <v>654</v>
      </c>
      <c r="B30" s="1436">
        <v>517</v>
      </c>
      <c r="C30" s="1352">
        <v>514</v>
      </c>
      <c r="D30" s="1413">
        <v>5.8365758754863814E-3</v>
      </c>
      <c r="E30" s="1436">
        <v>346</v>
      </c>
      <c r="F30" s="1352">
        <v>337</v>
      </c>
      <c r="G30" s="1413">
        <v>2.6706231454005934E-2</v>
      </c>
      <c r="H30" s="1432">
        <v>217</v>
      </c>
      <c r="I30" s="1352">
        <v>214</v>
      </c>
      <c r="J30" s="1407">
        <v>1.4018691588785047E-2</v>
      </c>
      <c r="K30" s="1432">
        <v>18</v>
      </c>
      <c r="L30" s="1434">
        <v>13</v>
      </c>
      <c r="M30" s="1407">
        <v>0.38461538461538464</v>
      </c>
      <c r="N30" s="1451">
        <v>11</v>
      </c>
      <c r="O30" s="1450">
        <v>-22</v>
      </c>
      <c r="P30" s="1410" t="s">
        <v>62</v>
      </c>
      <c r="Q30" s="1432">
        <v>1109</v>
      </c>
      <c r="R30" s="1352">
        <v>1056</v>
      </c>
      <c r="S30" s="1407">
        <v>5.0189393939393936E-2</v>
      </c>
    </row>
    <row r="31" spans="1:19" s="538" customFormat="1" x14ac:dyDescent="0.2">
      <c r="A31" s="1449" t="s">
        <v>655</v>
      </c>
      <c r="B31" s="1436">
        <v>291</v>
      </c>
      <c r="C31" s="1352">
        <v>284</v>
      </c>
      <c r="D31" s="1413">
        <v>2.464788732394366E-2</v>
      </c>
      <c r="E31" s="1436">
        <v>154</v>
      </c>
      <c r="F31" s="1352">
        <v>149</v>
      </c>
      <c r="G31" s="1413">
        <v>3.3557046979865772E-2</v>
      </c>
      <c r="H31" s="1432">
        <v>121</v>
      </c>
      <c r="I31" s="1352">
        <v>104</v>
      </c>
      <c r="J31" s="1407">
        <v>0.16346153846153846</v>
      </c>
      <c r="K31" s="1435">
        <v>202</v>
      </c>
      <c r="L31" s="1434">
        <v>188</v>
      </c>
      <c r="M31" s="1407">
        <v>7.4468085106382975E-2</v>
      </c>
      <c r="N31" s="1432">
        <v>-3</v>
      </c>
      <c r="O31" s="1433">
        <v>12</v>
      </c>
      <c r="P31" s="1410" t="s">
        <v>62</v>
      </c>
      <c r="Q31" s="1432">
        <v>765</v>
      </c>
      <c r="R31" s="1352">
        <v>737</v>
      </c>
      <c r="S31" s="1407">
        <v>3.7991858887381276E-2</v>
      </c>
    </row>
    <row r="32" spans="1:19" s="538" customFormat="1" x14ac:dyDescent="0.2">
      <c r="A32" s="1437" t="s">
        <v>123</v>
      </c>
      <c r="B32" s="1436">
        <v>13</v>
      </c>
      <c r="C32" s="1352">
        <v>72</v>
      </c>
      <c r="D32" s="1413">
        <v>-0.81944444444444442</v>
      </c>
      <c r="E32" s="1436">
        <v>70</v>
      </c>
      <c r="F32" s="1352">
        <v>23</v>
      </c>
      <c r="G32" s="1413">
        <v>2.0434782608695654</v>
      </c>
      <c r="H32" s="1432">
        <v>67</v>
      </c>
      <c r="I32" s="1352">
        <v>77</v>
      </c>
      <c r="J32" s="1407">
        <v>-0.12987012987012986</v>
      </c>
      <c r="K32" s="1435">
        <v>33</v>
      </c>
      <c r="L32" s="1434">
        <v>46</v>
      </c>
      <c r="M32" s="1407">
        <v>-0.28260869565217389</v>
      </c>
      <c r="N32" s="1432">
        <v>-74</v>
      </c>
      <c r="O32" s="1433">
        <v>46</v>
      </c>
      <c r="P32" s="1410" t="s">
        <v>62</v>
      </c>
      <c r="Q32" s="1432">
        <v>109</v>
      </c>
      <c r="R32" s="1352">
        <v>264</v>
      </c>
      <c r="S32" s="1407">
        <v>-0.58712121212121215</v>
      </c>
    </row>
    <row r="33" spans="1:19" s="538" customFormat="1" x14ac:dyDescent="0.2">
      <c r="A33" s="1448" t="s">
        <v>115</v>
      </c>
      <c r="B33" s="1436">
        <v>2</v>
      </c>
      <c r="C33" s="1352">
        <v>0</v>
      </c>
      <c r="D33" s="1413"/>
      <c r="E33" s="1436">
        <v>5</v>
      </c>
      <c r="F33" s="1352">
        <v>4</v>
      </c>
      <c r="G33" s="1413"/>
      <c r="H33" s="1432">
        <v>0</v>
      </c>
      <c r="I33" s="1352">
        <v>0</v>
      </c>
      <c r="J33" s="1407"/>
      <c r="K33" s="1435">
        <v>0</v>
      </c>
      <c r="L33" s="1434">
        <v>4</v>
      </c>
      <c r="M33" s="1407"/>
      <c r="N33" s="1432">
        <v>-9</v>
      </c>
      <c r="O33" s="1433">
        <v>6</v>
      </c>
      <c r="P33" s="1410" t="s">
        <v>62</v>
      </c>
      <c r="Q33" s="1432">
        <v>-2</v>
      </c>
      <c r="R33" s="1352">
        <v>14</v>
      </c>
      <c r="S33" s="1407" t="s">
        <v>62</v>
      </c>
    </row>
    <row r="34" spans="1:19" s="538" customFormat="1" x14ac:dyDescent="0.2">
      <c r="A34" s="1437" t="s">
        <v>106</v>
      </c>
      <c r="B34" s="1447"/>
      <c r="C34" s="1352"/>
      <c r="D34" s="1413"/>
      <c r="E34" s="1447"/>
      <c r="F34" s="1352"/>
      <c r="G34" s="1413"/>
      <c r="H34" s="1432">
        <v>0</v>
      </c>
      <c r="I34" s="1352">
        <v>0</v>
      </c>
      <c r="J34" s="1407"/>
      <c r="K34" s="1435">
        <v>6</v>
      </c>
      <c r="L34" s="1434">
        <v>3</v>
      </c>
      <c r="M34" s="1407"/>
      <c r="N34" s="1432">
        <v>14</v>
      </c>
      <c r="O34" s="1433">
        <v>41</v>
      </c>
      <c r="P34" s="1410">
        <v>-0.65853658536585369</v>
      </c>
      <c r="Q34" s="1432">
        <v>20</v>
      </c>
      <c r="R34" s="1352">
        <v>44</v>
      </c>
      <c r="S34" s="1407">
        <v>-0.54545454545454541</v>
      </c>
    </row>
    <row r="35" spans="1:19" s="538" customFormat="1" x14ac:dyDescent="0.2">
      <c r="A35" s="1445" t="s">
        <v>99</v>
      </c>
      <c r="B35" s="1446">
        <v>823</v>
      </c>
      <c r="C35" s="1376">
        <v>870</v>
      </c>
      <c r="D35" s="1397">
        <v>-5.4022988505747126E-2</v>
      </c>
      <c r="E35" s="1446">
        <v>575</v>
      </c>
      <c r="F35" s="1376">
        <v>513</v>
      </c>
      <c r="G35" s="1397">
        <v>0.12085769980506822</v>
      </c>
      <c r="H35" s="1438">
        <v>405</v>
      </c>
      <c r="I35" s="1376">
        <v>395</v>
      </c>
      <c r="J35" s="1390">
        <v>2.5316455696202531E-2</v>
      </c>
      <c r="K35" s="1442">
        <v>259</v>
      </c>
      <c r="L35" s="1441">
        <v>254</v>
      </c>
      <c r="M35" s="1390">
        <v>1.968503937007874E-2</v>
      </c>
      <c r="N35" s="1438">
        <v>-61</v>
      </c>
      <c r="O35" s="1440">
        <v>83</v>
      </c>
      <c r="P35" s="1439" t="s">
        <v>62</v>
      </c>
      <c r="Q35" s="1438">
        <v>2001</v>
      </c>
      <c r="R35" s="1376">
        <v>2115</v>
      </c>
      <c r="S35" s="1390">
        <v>-5.3900709219858157E-2</v>
      </c>
    </row>
    <row r="36" spans="1:19" s="538" customFormat="1" x14ac:dyDescent="0.2">
      <c r="A36" s="1445" t="s">
        <v>92</v>
      </c>
      <c r="B36" s="1444">
        <v>-470</v>
      </c>
      <c r="C36" s="1443">
        <v>-529</v>
      </c>
      <c r="D36" s="1397">
        <v>-0.11153119092627599</v>
      </c>
      <c r="E36" s="1444">
        <v>-297</v>
      </c>
      <c r="F36" s="1443">
        <v>-314</v>
      </c>
      <c r="G36" s="1397">
        <v>-5.4140127388535034E-2</v>
      </c>
      <c r="H36" s="1438">
        <v>-268</v>
      </c>
      <c r="I36" s="1376">
        <v>-302</v>
      </c>
      <c r="J36" s="1390">
        <v>-0.11258278145695365</v>
      </c>
      <c r="K36" s="1442">
        <v>-126</v>
      </c>
      <c r="L36" s="1441">
        <v>-147</v>
      </c>
      <c r="M36" s="1390">
        <v>-0.14285714285714285</v>
      </c>
      <c r="N36" s="1438">
        <v>-87</v>
      </c>
      <c r="O36" s="1440">
        <v>-160</v>
      </c>
      <c r="P36" s="1439"/>
      <c r="Q36" s="1438">
        <v>-1248</v>
      </c>
      <c r="R36" s="1376">
        <v>-1452</v>
      </c>
      <c r="S36" s="1390">
        <v>-0.14049586776859505</v>
      </c>
    </row>
    <row r="37" spans="1:19" s="538" customFormat="1" x14ac:dyDescent="0.2">
      <c r="A37" s="1437" t="s">
        <v>82</v>
      </c>
      <c r="B37" s="1436">
        <v>-38</v>
      </c>
      <c r="C37" s="1352">
        <v>-49</v>
      </c>
      <c r="D37" s="1413">
        <v>-0.22448979591836735</v>
      </c>
      <c r="E37" s="1436">
        <v>-61</v>
      </c>
      <c r="F37" s="1352">
        <v>-34</v>
      </c>
      <c r="G37" s="1413">
        <v>0.79411764705882348</v>
      </c>
      <c r="H37" s="1432">
        <v>-52</v>
      </c>
      <c r="I37" s="1352">
        <v>44</v>
      </c>
      <c r="J37" s="1407"/>
      <c r="K37" s="1435">
        <v>0</v>
      </c>
      <c r="L37" s="1434">
        <v>0</v>
      </c>
      <c r="M37" s="1407"/>
      <c r="N37" s="1432">
        <v>-3</v>
      </c>
      <c r="O37" s="1433">
        <v>-3</v>
      </c>
      <c r="P37" s="1410"/>
      <c r="Q37" s="1432">
        <v>-154</v>
      </c>
      <c r="R37" s="1352">
        <v>-42</v>
      </c>
      <c r="S37" s="1407" t="s">
        <v>62</v>
      </c>
    </row>
    <row r="38" spans="1:19" s="538" customFormat="1" x14ac:dyDescent="0.2">
      <c r="A38" s="2016" t="s">
        <v>79</v>
      </c>
      <c r="B38" s="2014">
        <v>315</v>
      </c>
      <c r="C38" s="1428">
        <v>292</v>
      </c>
      <c r="D38" s="2009">
        <v>7.8767123287671229E-2</v>
      </c>
      <c r="E38" s="2014">
        <v>217</v>
      </c>
      <c r="F38" s="1428">
        <v>165</v>
      </c>
      <c r="G38" s="2009">
        <v>0.31515151515151513</v>
      </c>
      <c r="H38" s="2014">
        <v>85</v>
      </c>
      <c r="I38" s="1428">
        <v>137</v>
      </c>
      <c r="J38" s="2009">
        <v>-0.37956204379562042</v>
      </c>
      <c r="K38" s="2015">
        <v>133</v>
      </c>
      <c r="L38" s="1431">
        <v>107</v>
      </c>
      <c r="M38" s="2009">
        <v>0.24299065420560748</v>
      </c>
      <c r="N38" s="1430">
        <v>-151</v>
      </c>
      <c r="O38" s="1429">
        <v>-80</v>
      </c>
      <c r="P38" s="2009" t="s">
        <v>62</v>
      </c>
      <c r="Q38" s="2014">
        <v>599</v>
      </c>
      <c r="R38" s="1428">
        <v>621</v>
      </c>
      <c r="S38" s="2009">
        <v>-3.542673107890499E-2</v>
      </c>
    </row>
    <row r="39" spans="1:19" s="538" customFormat="1" x14ac:dyDescent="0.2">
      <c r="A39" s="1414" t="s">
        <v>78</v>
      </c>
      <c r="B39" s="1412">
        <v>57</v>
      </c>
      <c r="C39" s="1352">
        <v>61</v>
      </c>
      <c r="D39" s="1413">
        <v>-6.5573770491803282E-2</v>
      </c>
      <c r="E39" s="1412">
        <v>52</v>
      </c>
      <c r="F39" s="1352">
        <v>61</v>
      </c>
      <c r="G39" s="1427">
        <v>-0.14754098360655737</v>
      </c>
      <c r="H39" s="1416">
        <v>66</v>
      </c>
      <c r="I39" s="1416">
        <v>76</v>
      </c>
      <c r="J39" s="1407">
        <v>-0.13157894736842105</v>
      </c>
      <c r="K39" s="1421">
        <v>48.648648648648653</v>
      </c>
      <c r="L39" s="1421">
        <v>57.874015748031496</v>
      </c>
      <c r="M39" s="1413">
        <v>-0.15940430226144506</v>
      </c>
      <c r="N39" s="1426" t="s">
        <v>64</v>
      </c>
      <c r="O39" s="1425" t="s">
        <v>64</v>
      </c>
      <c r="P39" s="1410"/>
      <c r="Q39" s="1421">
        <v>62.368815592203894</v>
      </c>
      <c r="R39" s="1421">
        <v>68.652482269503551</v>
      </c>
      <c r="S39" s="1407">
        <v>-9.152861585736069E-2</v>
      </c>
    </row>
    <row r="40" spans="1:19" s="538" customFormat="1" x14ac:dyDescent="0.2">
      <c r="A40" s="1414" t="s">
        <v>76</v>
      </c>
      <c r="B40" s="1424">
        <v>12.225475777691045</v>
      </c>
      <c r="C40" s="1416">
        <v>10.5</v>
      </c>
      <c r="D40" s="1423">
        <v>0.1643310264467662</v>
      </c>
      <c r="E40" s="1424">
        <v>9</v>
      </c>
      <c r="F40" s="1416">
        <v>8</v>
      </c>
      <c r="G40" s="1423">
        <v>0.125</v>
      </c>
      <c r="H40" s="1422">
        <v>3.4</v>
      </c>
      <c r="I40" s="1416">
        <v>5.2</v>
      </c>
      <c r="J40" s="1407">
        <v>-0.3461538461538462</v>
      </c>
      <c r="K40" s="1421">
        <v>25</v>
      </c>
      <c r="L40" s="1421">
        <v>19</v>
      </c>
      <c r="M40" s="1413">
        <v>0.31578947368421051</v>
      </c>
      <c r="N40" s="1420" t="s">
        <v>64</v>
      </c>
      <c r="O40" s="1419" t="s">
        <v>64</v>
      </c>
      <c r="P40" s="1418"/>
      <c r="Q40" s="1417">
        <v>7</v>
      </c>
      <c r="R40" s="1416">
        <v>8</v>
      </c>
      <c r="S40" s="1415"/>
    </row>
    <row r="41" spans="1:19" s="538" customFormat="1" x14ac:dyDescent="0.2">
      <c r="A41" s="1414" t="s">
        <v>73</v>
      </c>
      <c r="B41" s="1412">
        <v>7664</v>
      </c>
      <c r="C41" s="1408">
        <v>9051</v>
      </c>
      <c r="D41" s="1413">
        <v>-0.15324273560932494</v>
      </c>
      <c r="E41" s="1412">
        <v>7057</v>
      </c>
      <c r="F41" s="1408">
        <v>6606</v>
      </c>
      <c r="G41" s="1407">
        <v>6.8271268543748112E-2</v>
      </c>
      <c r="H41" s="1408">
        <v>7809</v>
      </c>
      <c r="I41" s="1408">
        <v>8309</v>
      </c>
      <c r="J41" s="1407">
        <v>-6.0175713082200023E-2</v>
      </c>
      <c r="K41" s="1412">
        <v>1365</v>
      </c>
      <c r="L41" s="1408">
        <v>1672</v>
      </c>
      <c r="M41" s="1413">
        <v>-0.17703349282296652</v>
      </c>
      <c r="N41" s="1481">
        <v>1887</v>
      </c>
      <c r="O41" s="1411">
        <v>2578</v>
      </c>
      <c r="P41" s="1410">
        <v>-0.27230411171450736</v>
      </c>
      <c r="Q41" s="1408">
        <v>25782</v>
      </c>
      <c r="R41" s="1408">
        <v>28216</v>
      </c>
      <c r="S41" s="1407">
        <v>-8.6263113127303656E-2</v>
      </c>
    </row>
    <row r="42" spans="1:19" s="538" customFormat="1" x14ac:dyDescent="0.2">
      <c r="A42" s="1414" t="s">
        <v>71</v>
      </c>
      <c r="B42" s="1412">
        <v>43140</v>
      </c>
      <c r="C42" s="1408">
        <v>44940</v>
      </c>
      <c r="D42" s="1413">
        <v>-4.0053404539385849E-2</v>
      </c>
      <c r="E42" s="1412">
        <v>41902</v>
      </c>
      <c r="F42" s="1408">
        <v>44872</v>
      </c>
      <c r="G42" s="1407">
        <v>-6.6188268853628093E-2</v>
      </c>
      <c r="H42" s="1408">
        <v>46897</v>
      </c>
      <c r="I42" s="1408">
        <v>49803</v>
      </c>
      <c r="J42" s="1407">
        <v>-5.8349898600485915E-2</v>
      </c>
      <c r="K42" s="1412">
        <v>5450</v>
      </c>
      <c r="L42" s="1408">
        <v>5481</v>
      </c>
      <c r="M42" s="1413">
        <v>-5.6559022076263458E-3</v>
      </c>
      <c r="N42" s="1412">
        <v>14719</v>
      </c>
      <c r="O42" s="1411">
        <v>17911</v>
      </c>
      <c r="P42" s="1410">
        <v>-0.17821450505276087</v>
      </c>
      <c r="Q42" s="1409">
        <v>152108</v>
      </c>
      <c r="R42" s="1408">
        <v>163007</v>
      </c>
      <c r="S42" s="1407">
        <v>-6.6862159293772663E-2</v>
      </c>
    </row>
    <row r="43" spans="1:19" s="538" customFormat="1" x14ac:dyDescent="0.2">
      <c r="A43" s="1406" t="s">
        <v>69</v>
      </c>
      <c r="B43" s="1402">
        <v>7328</v>
      </c>
      <c r="C43" s="1401">
        <v>7935</v>
      </c>
      <c r="D43" s="1405">
        <v>-7.6496534341524897E-2</v>
      </c>
      <c r="E43" s="1402">
        <v>4439</v>
      </c>
      <c r="F43" s="1401">
        <v>4427</v>
      </c>
      <c r="G43" s="1400">
        <v>2.7106392590919358E-3</v>
      </c>
      <c r="H43" s="1401">
        <v>1677</v>
      </c>
      <c r="I43" s="1401">
        <v>1901</v>
      </c>
      <c r="J43" s="1400">
        <v>-0.11783271962125197</v>
      </c>
      <c r="K43" s="1402">
        <v>2744</v>
      </c>
      <c r="L43" s="1401">
        <v>2802</v>
      </c>
      <c r="M43" s="1405">
        <v>-2.0699500356887938E-2</v>
      </c>
      <c r="N43" s="1402">
        <v>12104</v>
      </c>
      <c r="O43" s="1404">
        <v>12219</v>
      </c>
      <c r="P43" s="1403">
        <v>-9.41157214174646E-3</v>
      </c>
      <c r="Q43" s="1402">
        <v>28292</v>
      </c>
      <c r="R43" s="1401">
        <v>29284</v>
      </c>
      <c r="S43" s="1400">
        <v>-3.3875153667531757E-2</v>
      </c>
    </row>
    <row r="44" spans="1:19" s="538" customFormat="1" x14ac:dyDescent="0.2">
      <c r="A44" s="1399" t="s">
        <v>67</v>
      </c>
      <c r="B44" s="1398"/>
      <c r="C44" s="1393"/>
      <c r="D44" s="1397"/>
      <c r="E44" s="1398"/>
      <c r="F44" s="1393"/>
      <c r="G44" s="1397"/>
      <c r="H44" s="1394"/>
      <c r="I44" s="1393"/>
      <c r="J44" s="1390"/>
      <c r="K44" s="1396"/>
      <c r="L44" s="1395"/>
      <c r="M44" s="1390"/>
      <c r="N44" s="1394"/>
      <c r="O44" s="1393"/>
      <c r="P44" s="1390"/>
      <c r="Q44" s="1392"/>
      <c r="R44" s="1391"/>
      <c r="S44" s="1390" t="s">
        <v>62</v>
      </c>
    </row>
    <row r="45" spans="1:19" s="538" customFormat="1" x14ac:dyDescent="0.2">
      <c r="A45" s="2013" t="s">
        <v>65</v>
      </c>
      <c r="B45" s="2012">
        <v>149.5</v>
      </c>
      <c r="C45" s="2011">
        <v>152.6</v>
      </c>
      <c r="D45" s="2009">
        <v>-2.0314547837483581E-2</v>
      </c>
      <c r="E45" s="2012">
        <v>83</v>
      </c>
      <c r="F45" s="2011">
        <v>83.3</v>
      </c>
      <c r="G45" s="2009">
        <v>-3.6014405762304583E-3</v>
      </c>
      <c r="H45" s="2047">
        <v>82.8</v>
      </c>
      <c r="I45" s="2048">
        <v>79</v>
      </c>
      <c r="J45" s="2049">
        <v>4.8101265822784775E-2</v>
      </c>
      <c r="K45" s="2050">
        <v>8.4</v>
      </c>
      <c r="L45" s="2051">
        <v>7.8</v>
      </c>
      <c r="M45" s="2049">
        <v>7.6923076923076997E-2</v>
      </c>
      <c r="N45" s="2047">
        <v>0.30000000000001137</v>
      </c>
      <c r="O45" s="2048">
        <v>2.9000000000000341</v>
      </c>
      <c r="P45" s="2049"/>
      <c r="Q45" s="2052">
        <v>324</v>
      </c>
      <c r="R45" s="2048">
        <v>325.60000000000002</v>
      </c>
      <c r="S45" s="2009">
        <v>-4.9140049140049833E-3</v>
      </c>
    </row>
    <row r="46" spans="1:19" s="538" customFormat="1" x14ac:dyDescent="0.2">
      <c r="A46" s="2013" t="s">
        <v>63</v>
      </c>
      <c r="B46" s="2012">
        <v>75.2</v>
      </c>
      <c r="C46" s="2011">
        <v>75.3</v>
      </c>
      <c r="D46" s="2010">
        <v>-1.3280212483398981E-3</v>
      </c>
      <c r="E46" s="2012">
        <v>41.5</v>
      </c>
      <c r="F46" s="2011">
        <v>41.1</v>
      </c>
      <c r="G46" s="2010">
        <v>9.7323600973235665E-3</v>
      </c>
      <c r="H46" s="2053">
        <v>48.3</v>
      </c>
      <c r="I46" s="2054">
        <v>50.6</v>
      </c>
      <c r="J46" s="2055">
        <v>-4.5454545454545539E-2</v>
      </c>
      <c r="K46" s="2050">
        <v>10.5</v>
      </c>
      <c r="L46" s="2051">
        <v>9.8000000000000007</v>
      </c>
      <c r="M46" s="2055">
        <v>7.1428571428571355E-2</v>
      </c>
      <c r="N46" s="2047">
        <v>-1.5</v>
      </c>
      <c r="O46" s="2048">
        <v>-0.5</v>
      </c>
      <c r="P46" s="2049" t="s">
        <v>62</v>
      </c>
      <c r="Q46" s="2052">
        <v>174</v>
      </c>
      <c r="R46" s="2048">
        <v>176.3</v>
      </c>
      <c r="S46" s="1389">
        <v>-1.3045944412932565E-2</v>
      </c>
    </row>
    <row r="47" spans="1:19" s="538" customFormat="1" x14ac:dyDescent="0.2">
      <c r="A47" s="1301"/>
      <c r="B47" s="1301"/>
      <c r="C47" s="1301"/>
      <c r="D47" s="1301"/>
      <c r="E47" s="1301"/>
      <c r="F47" s="1301"/>
      <c r="G47" s="1301"/>
      <c r="H47" s="1301"/>
      <c r="I47" s="1301"/>
      <c r="J47" s="1301"/>
      <c r="K47" s="1301"/>
      <c r="L47" s="1301"/>
      <c r="M47" s="1301"/>
      <c r="N47" s="1301"/>
      <c r="O47" s="1301"/>
      <c r="P47" s="1301"/>
      <c r="Q47" s="1301"/>
      <c r="R47" s="1301"/>
      <c r="S47" s="1301"/>
    </row>
    <row r="48" spans="1:19" s="538" customFormat="1" x14ac:dyDescent="0.2">
      <c r="A48" s="1301"/>
      <c r="B48" s="1301"/>
      <c r="C48" s="1301"/>
      <c r="D48" s="1301"/>
      <c r="E48" s="1301"/>
      <c r="F48" s="1301"/>
      <c r="G48" s="1301"/>
      <c r="H48" s="1301"/>
      <c r="I48" s="1301"/>
      <c r="J48" s="1301"/>
      <c r="K48" s="1301"/>
      <c r="L48" s="1301"/>
      <c r="M48" s="1301"/>
      <c r="N48" s="1301"/>
      <c r="O48" s="1301"/>
      <c r="P48" s="1301"/>
      <c r="Q48" s="1301"/>
      <c r="R48" s="1301"/>
      <c r="S48" s="1301"/>
    </row>
    <row r="49" spans="1:19" s="538" customFormat="1" x14ac:dyDescent="0.2">
      <c r="A49" s="1301"/>
      <c r="B49" s="1301"/>
      <c r="C49" s="1301"/>
      <c r="D49" s="1301"/>
      <c r="E49" s="1301"/>
      <c r="F49" s="1301"/>
      <c r="G49" s="1301"/>
      <c r="H49" s="1301"/>
      <c r="I49" s="1301"/>
      <c r="J49" s="1301"/>
      <c r="K49" s="1301"/>
      <c r="L49" s="1301"/>
      <c r="M49" s="1301"/>
      <c r="N49" s="1301"/>
      <c r="O49" s="1301"/>
      <c r="P49" s="1301"/>
      <c r="Q49" s="1301"/>
      <c r="R49" s="1301"/>
      <c r="S49" s="1301"/>
    </row>
    <row r="50" spans="1:19" s="538" customFormat="1" x14ac:dyDescent="0.2">
      <c r="A50" s="1301"/>
      <c r="B50" s="1301"/>
      <c r="C50" s="1301"/>
      <c r="D50" s="1301"/>
      <c r="E50" s="1301"/>
      <c r="F50" s="1301"/>
      <c r="G50" s="1301"/>
      <c r="H50" s="1301"/>
      <c r="I50" s="1301"/>
      <c r="J50" s="1301"/>
      <c r="K50" s="1301"/>
      <c r="L50" s="1301"/>
      <c r="M50" s="1301"/>
      <c r="N50" s="1301"/>
      <c r="O50" s="1301"/>
      <c r="P50" s="1301"/>
      <c r="Q50" s="1301"/>
      <c r="R50" s="1301"/>
      <c r="S50" s="1301"/>
    </row>
    <row r="51" spans="1:19" s="538" customFormat="1" x14ac:dyDescent="0.2">
      <c r="A51" s="1301"/>
      <c r="B51" s="1301"/>
      <c r="C51" s="1301"/>
      <c r="D51" s="1301"/>
      <c r="E51" s="1301"/>
      <c r="F51" s="1301"/>
      <c r="G51" s="1301"/>
      <c r="H51" s="1301"/>
      <c r="I51" s="1301"/>
      <c r="J51" s="1301"/>
      <c r="K51" s="1301"/>
      <c r="L51" s="1301"/>
      <c r="M51" s="1301"/>
      <c r="N51" s="1301"/>
      <c r="O51" s="1301"/>
      <c r="P51" s="1301"/>
      <c r="Q51" s="1301"/>
      <c r="R51" s="1301"/>
      <c r="S51" s="1301"/>
    </row>
    <row r="52" spans="1:19" s="538" customFormat="1" x14ac:dyDescent="0.2">
      <c r="A52" s="1301"/>
      <c r="B52" s="1301"/>
      <c r="C52" s="1301"/>
      <c r="D52" s="1301"/>
      <c r="E52" s="1301"/>
      <c r="F52" s="1301"/>
      <c r="G52" s="1301"/>
      <c r="H52" s="1301"/>
      <c r="I52" s="1301"/>
      <c r="J52" s="1301"/>
      <c r="K52" s="1301"/>
      <c r="L52" s="1301"/>
      <c r="M52" s="1301"/>
      <c r="N52" s="1301"/>
      <c r="O52" s="1301"/>
      <c r="P52" s="1301"/>
      <c r="Q52" s="1301"/>
      <c r="R52" s="1301"/>
      <c r="S52" s="1301"/>
    </row>
    <row r="53" spans="1:19" s="538" customFormat="1" x14ac:dyDescent="0.2">
      <c r="A53" s="1301"/>
      <c r="B53" s="1301"/>
      <c r="C53" s="1301"/>
      <c r="D53" s="1301"/>
      <c r="E53" s="1301"/>
      <c r="F53" s="1301"/>
      <c r="G53" s="1301"/>
      <c r="H53" s="1301"/>
      <c r="I53" s="1301"/>
      <c r="J53" s="1301"/>
      <c r="K53" s="1301"/>
      <c r="L53" s="1301"/>
      <c r="M53" s="1301"/>
      <c r="N53" s="1301"/>
      <c r="O53" s="1301"/>
      <c r="P53" s="1301"/>
      <c r="Q53" s="1301"/>
      <c r="R53" s="1301"/>
      <c r="S53" s="1301"/>
    </row>
    <row r="54" spans="1:19" s="538" customFormat="1" x14ac:dyDescent="0.2">
      <c r="A54" s="1301"/>
      <c r="B54" s="1301"/>
      <c r="C54" s="1301"/>
      <c r="D54" s="1301"/>
      <c r="E54" s="1301"/>
      <c r="F54" s="1301"/>
      <c r="G54" s="1301"/>
      <c r="H54" s="1301"/>
      <c r="I54" s="1301"/>
      <c r="J54" s="1301"/>
      <c r="K54" s="1301"/>
      <c r="L54" s="1301"/>
      <c r="M54" s="1301"/>
      <c r="N54" s="1301"/>
      <c r="O54" s="1301"/>
      <c r="P54" s="1301"/>
      <c r="Q54" s="1301"/>
      <c r="R54" s="1301"/>
      <c r="S54" s="1301"/>
    </row>
    <row r="55" spans="1:19" s="538" customFormat="1" x14ac:dyDescent="0.2">
      <c r="A55" s="1301"/>
      <c r="B55" s="1301"/>
      <c r="C55" s="1301"/>
      <c r="D55" s="1301"/>
      <c r="E55" s="1301"/>
      <c r="F55" s="1301"/>
      <c r="G55" s="1301"/>
      <c r="H55" s="1301"/>
      <c r="I55" s="1301"/>
      <c r="J55" s="1301"/>
      <c r="K55" s="1301"/>
      <c r="L55" s="1301"/>
      <c r="M55" s="1301"/>
      <c r="N55" s="1301"/>
      <c r="O55" s="1301"/>
      <c r="P55" s="1301"/>
      <c r="Q55" s="1301"/>
      <c r="R55" s="1301"/>
      <c r="S55" s="1301"/>
    </row>
    <row r="56" spans="1:19" s="538" customFormat="1" x14ac:dyDescent="0.2">
      <c r="A56" s="1301"/>
      <c r="B56" s="1301"/>
      <c r="C56" s="1301"/>
      <c r="D56" s="1301"/>
      <c r="E56" s="1301"/>
      <c r="F56" s="1301"/>
      <c r="G56" s="1301"/>
      <c r="H56" s="1301"/>
      <c r="I56" s="1301"/>
      <c r="J56" s="1301"/>
      <c r="K56" s="1301"/>
      <c r="L56" s="1301"/>
      <c r="M56" s="1301"/>
      <c r="N56" s="1301"/>
      <c r="O56" s="1301"/>
      <c r="P56" s="1301"/>
      <c r="Q56" s="1301"/>
      <c r="R56" s="1301"/>
      <c r="S56" s="1301"/>
    </row>
    <row r="57" spans="1:19" s="538" customFormat="1" x14ac:dyDescent="0.2">
      <c r="A57" s="1301"/>
      <c r="B57" s="1301"/>
      <c r="C57" s="1301"/>
      <c r="D57" s="1301"/>
      <c r="E57" s="1301"/>
      <c r="F57" s="1301"/>
      <c r="G57" s="1301"/>
      <c r="H57" s="1301"/>
      <c r="I57" s="1301"/>
      <c r="J57" s="1301"/>
      <c r="K57" s="1301"/>
      <c r="L57" s="1301"/>
      <c r="M57" s="1301"/>
      <c r="N57" s="1301"/>
      <c r="O57" s="1301"/>
      <c r="P57" s="1301"/>
      <c r="Q57" s="1301"/>
      <c r="R57" s="1301"/>
      <c r="S57" s="1301"/>
    </row>
    <row r="58" spans="1:19" s="538" customFormat="1" x14ac:dyDescent="0.2">
      <c r="A58" s="1301"/>
      <c r="B58" s="1301"/>
      <c r="C58" s="1301"/>
      <c r="D58" s="1301"/>
      <c r="E58" s="1301"/>
      <c r="F58" s="1301"/>
      <c r="G58" s="1301"/>
      <c r="H58" s="1301"/>
      <c r="I58" s="1301"/>
      <c r="J58" s="1301"/>
      <c r="K58" s="1301"/>
      <c r="L58" s="1301"/>
      <c r="M58" s="1301"/>
      <c r="N58" s="1301"/>
      <c r="O58" s="1301"/>
      <c r="P58" s="1301"/>
      <c r="Q58" s="1301"/>
      <c r="R58" s="1301"/>
      <c r="S58" s="1301"/>
    </row>
    <row r="59" spans="1:19" s="538" customFormat="1" x14ac:dyDescent="0.2">
      <c r="A59" s="1301"/>
      <c r="B59" s="1301"/>
      <c r="C59" s="1301"/>
      <c r="D59" s="1301"/>
      <c r="E59" s="1301"/>
      <c r="F59" s="1301"/>
      <c r="G59" s="1301"/>
      <c r="H59" s="1301"/>
      <c r="I59" s="1301"/>
      <c r="J59" s="1301"/>
      <c r="K59" s="1301"/>
      <c r="L59" s="1301"/>
      <c r="M59" s="1301"/>
      <c r="N59" s="1301"/>
      <c r="O59" s="1301"/>
      <c r="P59" s="1301"/>
      <c r="Q59" s="1301"/>
      <c r="R59" s="1301"/>
      <c r="S59" s="1301"/>
    </row>
    <row r="60" spans="1:19" s="538" customFormat="1" x14ac:dyDescent="0.2">
      <c r="A60" s="1301"/>
      <c r="B60" s="1301"/>
      <c r="C60" s="1301"/>
      <c r="D60" s="1301"/>
      <c r="E60" s="1301"/>
      <c r="F60" s="1301"/>
      <c r="G60" s="1301"/>
      <c r="H60" s="1301"/>
      <c r="I60" s="1301"/>
      <c r="J60" s="1301"/>
      <c r="K60" s="1301"/>
      <c r="L60" s="1301"/>
      <c r="M60" s="1301"/>
      <c r="N60" s="1301"/>
      <c r="O60" s="1301"/>
      <c r="P60" s="1301"/>
      <c r="Q60" s="1301"/>
      <c r="R60" s="1301"/>
      <c r="S60" s="1301"/>
    </row>
    <row r="61" spans="1:19" s="538" customFormat="1" x14ac:dyDescent="0.2">
      <c r="A61" s="1301"/>
      <c r="B61" s="1301"/>
      <c r="C61" s="1301"/>
      <c r="D61" s="1301"/>
      <c r="E61" s="1301"/>
      <c r="F61" s="1301"/>
      <c r="G61" s="1301"/>
      <c r="H61" s="1301"/>
      <c r="I61" s="1301"/>
      <c r="J61" s="1301"/>
      <c r="K61" s="1301"/>
      <c r="L61" s="1301"/>
      <c r="M61" s="1301"/>
      <c r="N61" s="1301"/>
      <c r="O61" s="1301"/>
      <c r="P61" s="1301"/>
      <c r="Q61" s="1301"/>
      <c r="R61" s="1301"/>
      <c r="S61" s="1301"/>
    </row>
    <row r="62" spans="1:19" s="538" customFormat="1" x14ac:dyDescent="0.2">
      <c r="A62" s="1301"/>
      <c r="B62" s="1301"/>
      <c r="C62" s="1301"/>
      <c r="D62" s="1301"/>
      <c r="E62" s="1301"/>
      <c r="F62" s="1301"/>
      <c r="G62" s="1301"/>
      <c r="H62" s="1301"/>
      <c r="I62" s="1301"/>
      <c r="J62" s="1301"/>
      <c r="K62" s="1301"/>
      <c r="L62" s="1301"/>
      <c r="M62" s="1301"/>
      <c r="N62" s="1301"/>
      <c r="O62" s="1301"/>
      <c r="P62" s="1301"/>
      <c r="Q62" s="1301"/>
      <c r="R62" s="1301"/>
      <c r="S62" s="1301"/>
    </row>
    <row r="63" spans="1:19" s="538" customFormat="1" x14ac:dyDescent="0.2">
      <c r="A63" s="1301"/>
      <c r="B63" s="1301"/>
      <c r="C63" s="1301"/>
      <c r="D63" s="1301"/>
      <c r="E63" s="1301"/>
      <c r="F63" s="1301"/>
      <c r="G63" s="1301"/>
      <c r="H63" s="1301"/>
      <c r="I63" s="1301"/>
      <c r="J63" s="1301"/>
      <c r="K63" s="1301"/>
      <c r="L63" s="1301"/>
      <c r="M63" s="1301"/>
      <c r="N63" s="1301"/>
      <c r="O63" s="1301"/>
      <c r="P63" s="1301"/>
      <c r="Q63" s="1301"/>
      <c r="R63" s="1301"/>
      <c r="S63" s="1301"/>
    </row>
    <row r="64" spans="1:19" s="538" customFormat="1" x14ac:dyDescent="0.2">
      <c r="A64" s="1301"/>
      <c r="B64" s="1301"/>
      <c r="C64" s="1301"/>
      <c r="D64" s="1301"/>
      <c r="E64" s="1301"/>
      <c r="F64" s="1301"/>
      <c r="G64" s="1301"/>
      <c r="H64" s="1301"/>
      <c r="I64" s="1301"/>
      <c r="J64" s="1301"/>
      <c r="K64" s="1301"/>
      <c r="L64" s="1301"/>
      <c r="M64" s="1301"/>
      <c r="N64" s="1301"/>
      <c r="O64" s="1301"/>
      <c r="P64" s="1301"/>
      <c r="Q64" s="1301"/>
      <c r="R64" s="1301"/>
      <c r="S64" s="1301"/>
    </row>
    <row r="65" spans="1:19" s="538" customFormat="1" x14ac:dyDescent="0.2">
      <c r="A65" s="1301"/>
      <c r="B65" s="1301"/>
      <c r="C65" s="1301"/>
      <c r="D65" s="1301"/>
      <c r="E65" s="1301"/>
      <c r="F65" s="1301"/>
      <c r="G65" s="1301"/>
      <c r="H65" s="1301"/>
      <c r="I65" s="1301"/>
      <c r="J65" s="1301"/>
      <c r="K65" s="1301"/>
      <c r="L65" s="1301"/>
      <c r="M65" s="1301"/>
      <c r="N65" s="1301"/>
      <c r="O65" s="1301"/>
      <c r="P65" s="1301"/>
      <c r="Q65" s="1301"/>
      <c r="R65" s="1301"/>
      <c r="S65" s="1301"/>
    </row>
    <row r="66" spans="1:19" s="538" customFormat="1" x14ac:dyDescent="0.2">
      <c r="A66" s="1301"/>
      <c r="B66" s="1301"/>
      <c r="C66" s="1301"/>
      <c r="D66" s="1301"/>
      <c r="E66" s="1301"/>
      <c r="F66" s="1301"/>
      <c r="G66" s="1301"/>
      <c r="H66" s="1301"/>
      <c r="I66" s="1301"/>
      <c r="J66" s="1301"/>
      <c r="K66" s="1301"/>
      <c r="L66" s="1301"/>
      <c r="M66" s="1301"/>
      <c r="N66" s="1301"/>
      <c r="O66" s="1301"/>
      <c r="P66" s="1301"/>
      <c r="Q66" s="1301"/>
      <c r="R66" s="1301"/>
      <c r="S66" s="1301"/>
    </row>
    <row r="67" spans="1:19" s="538" customFormat="1" x14ac:dyDescent="0.2">
      <c r="A67" s="1301"/>
      <c r="B67" s="1301"/>
      <c r="C67" s="1301"/>
      <c r="D67" s="1301"/>
      <c r="E67" s="1301"/>
      <c r="F67" s="1301"/>
      <c r="G67" s="1301"/>
      <c r="H67" s="1301"/>
      <c r="I67" s="1301"/>
      <c r="J67" s="1301"/>
      <c r="K67" s="1301"/>
      <c r="L67" s="1301"/>
      <c r="M67" s="1301"/>
      <c r="N67" s="1301"/>
      <c r="O67" s="1301"/>
      <c r="P67" s="1301"/>
      <c r="Q67" s="1301"/>
      <c r="R67" s="1301"/>
      <c r="S67" s="1301"/>
    </row>
    <row r="68" spans="1:19" s="538" customFormat="1" x14ac:dyDescent="0.2">
      <c r="A68" s="1301"/>
      <c r="B68" s="1301"/>
      <c r="C68" s="1301"/>
      <c r="D68" s="1301"/>
      <c r="E68" s="1301"/>
      <c r="F68" s="1301"/>
      <c r="G68" s="1301"/>
      <c r="H68" s="1301"/>
      <c r="I68" s="1301"/>
      <c r="J68" s="1301"/>
      <c r="K68" s="1301"/>
      <c r="L68" s="1301"/>
      <c r="M68" s="1301"/>
      <c r="N68" s="1301"/>
      <c r="O68" s="1301"/>
      <c r="P68" s="1301"/>
      <c r="Q68" s="1301"/>
      <c r="R68" s="1301"/>
      <c r="S68" s="1301"/>
    </row>
    <row r="69" spans="1:19" s="538" customFormat="1" x14ac:dyDescent="0.2">
      <c r="A69" s="1301"/>
      <c r="B69" s="1301"/>
      <c r="C69" s="1301"/>
      <c r="D69" s="1301"/>
      <c r="E69" s="1301"/>
      <c r="F69" s="1301"/>
      <c r="G69" s="1301"/>
      <c r="H69" s="1301"/>
      <c r="I69" s="1301"/>
      <c r="J69" s="1301"/>
      <c r="K69" s="1301"/>
      <c r="L69" s="1301"/>
      <c r="M69" s="1301"/>
      <c r="N69" s="1301"/>
      <c r="O69" s="1301"/>
      <c r="P69" s="1301"/>
      <c r="Q69" s="1301"/>
      <c r="R69" s="1301"/>
      <c r="S69" s="1301"/>
    </row>
    <row r="70" spans="1:19" s="538" customFormat="1" x14ac:dyDescent="0.2">
      <c r="A70" s="1301"/>
      <c r="B70" s="1301"/>
      <c r="C70" s="1301"/>
      <c r="D70" s="1301"/>
      <c r="E70" s="1301"/>
      <c r="F70" s="1301"/>
      <c r="G70" s="1301"/>
      <c r="H70" s="1301"/>
      <c r="I70" s="1301"/>
      <c r="J70" s="1301"/>
      <c r="K70" s="1301"/>
      <c r="L70" s="1301"/>
      <c r="M70" s="1301"/>
      <c r="N70" s="1301"/>
      <c r="O70" s="1301"/>
      <c r="P70" s="1301"/>
      <c r="Q70" s="1301"/>
      <c r="R70" s="1301"/>
      <c r="S70" s="1301"/>
    </row>
    <row r="71" spans="1:19" s="538" customFormat="1" x14ac:dyDescent="0.2">
      <c r="A71" s="1301"/>
      <c r="B71" s="1301"/>
      <c r="C71" s="1301"/>
      <c r="D71" s="1301"/>
      <c r="E71" s="1301"/>
      <c r="F71" s="1301"/>
      <c r="G71" s="1301"/>
      <c r="H71" s="1301"/>
      <c r="I71" s="1301"/>
      <c r="J71" s="1301"/>
      <c r="K71" s="1301"/>
      <c r="L71" s="1301"/>
      <c r="M71" s="1301"/>
      <c r="N71" s="1301"/>
      <c r="O71" s="1301"/>
      <c r="P71" s="1301"/>
      <c r="Q71" s="1301"/>
      <c r="R71" s="1301"/>
      <c r="S71" s="1301"/>
    </row>
    <row r="72" spans="1:19" s="538" customFormat="1" x14ac:dyDescent="0.2">
      <c r="A72" s="1301"/>
      <c r="B72" s="1301"/>
      <c r="C72" s="1301"/>
      <c r="D72" s="1301"/>
      <c r="E72" s="1301"/>
      <c r="F72" s="1301"/>
      <c r="G72" s="1301"/>
      <c r="H72" s="1301"/>
      <c r="I72" s="1301"/>
      <c r="J72" s="1301"/>
      <c r="K72" s="1301"/>
      <c r="L72" s="1301"/>
      <c r="M72" s="1301"/>
      <c r="N72" s="1301"/>
      <c r="O72" s="1301"/>
      <c r="P72" s="1301"/>
      <c r="Q72" s="1301"/>
      <c r="R72" s="1301"/>
      <c r="S72" s="1301"/>
    </row>
    <row r="73" spans="1:19" s="538" customFormat="1" x14ac:dyDescent="0.2">
      <c r="A73" s="1301"/>
      <c r="B73" s="1301"/>
      <c r="C73" s="1301"/>
      <c r="D73" s="1301"/>
      <c r="E73" s="1301"/>
      <c r="F73" s="1301"/>
      <c r="G73" s="1301"/>
      <c r="H73" s="1301"/>
      <c r="I73" s="1301"/>
      <c r="J73" s="1301"/>
      <c r="K73" s="1301"/>
      <c r="L73" s="1301"/>
      <c r="M73" s="1301"/>
      <c r="N73" s="1301"/>
      <c r="O73" s="1301"/>
      <c r="P73" s="1301"/>
      <c r="Q73" s="1301"/>
      <c r="R73" s="1301"/>
      <c r="S73" s="1301"/>
    </row>
    <row r="74" spans="1:19" s="538" customFormat="1" x14ac:dyDescent="0.2">
      <c r="A74" s="1301"/>
      <c r="B74" s="1301"/>
      <c r="C74" s="1301"/>
      <c r="D74" s="1301"/>
      <c r="E74" s="1301"/>
      <c r="F74" s="1301"/>
      <c r="G74" s="1301"/>
      <c r="H74" s="1301"/>
      <c r="I74" s="1301"/>
      <c r="J74" s="1301"/>
      <c r="K74" s="1301"/>
      <c r="L74" s="1301"/>
      <c r="M74" s="1301"/>
      <c r="N74" s="1301"/>
      <c r="O74" s="1301"/>
      <c r="P74" s="1301"/>
      <c r="Q74" s="1301"/>
      <c r="R74" s="1301"/>
      <c r="S74" s="1301"/>
    </row>
    <row r="75" spans="1:19" s="538" customFormat="1" x14ac:dyDescent="0.2">
      <c r="A75" s="1301"/>
      <c r="B75" s="1301"/>
      <c r="C75" s="1301"/>
      <c r="D75" s="1301"/>
      <c r="E75" s="1301"/>
      <c r="F75" s="1301"/>
      <c r="G75" s="1301"/>
      <c r="H75" s="1301"/>
      <c r="I75" s="1301"/>
      <c r="J75" s="1301"/>
      <c r="K75" s="1301"/>
      <c r="L75" s="1301"/>
      <c r="M75" s="1301"/>
      <c r="N75" s="1301"/>
      <c r="O75" s="1301"/>
      <c r="P75" s="1301"/>
      <c r="Q75" s="1301"/>
      <c r="R75" s="1301"/>
      <c r="S75" s="1301"/>
    </row>
    <row r="76" spans="1:19" s="538" customFormat="1" x14ac:dyDescent="0.2">
      <c r="A76" s="1301"/>
      <c r="B76" s="1301"/>
      <c r="C76" s="1301"/>
      <c r="D76" s="1301"/>
      <c r="E76" s="1301"/>
      <c r="F76" s="1301"/>
      <c r="G76" s="1301"/>
      <c r="H76" s="1301"/>
      <c r="I76" s="1301"/>
      <c r="J76" s="1301"/>
      <c r="K76" s="1301"/>
      <c r="L76" s="1301"/>
      <c r="M76" s="1301"/>
      <c r="N76" s="1301"/>
      <c r="O76" s="1301"/>
      <c r="P76" s="1301"/>
      <c r="Q76" s="1301"/>
      <c r="R76" s="1301"/>
      <c r="S76" s="1301"/>
    </row>
    <row r="77" spans="1:19" s="538" customFormat="1" x14ac:dyDescent="0.2">
      <c r="A77" s="1301"/>
      <c r="B77" s="1301"/>
      <c r="C77" s="1301"/>
      <c r="D77" s="1301"/>
      <c r="E77" s="1301"/>
      <c r="F77" s="1301"/>
      <c r="G77" s="1301"/>
      <c r="H77" s="1301"/>
      <c r="I77" s="1301"/>
      <c r="J77" s="1301"/>
      <c r="K77" s="1301"/>
      <c r="L77" s="1301"/>
      <c r="M77" s="1301"/>
      <c r="N77" s="1301"/>
      <c r="O77" s="1301"/>
      <c r="P77" s="1301"/>
      <c r="Q77" s="1301"/>
      <c r="R77" s="1301"/>
      <c r="S77" s="1301"/>
    </row>
    <row r="78" spans="1:19" s="538" customFormat="1" x14ac:dyDescent="0.2">
      <c r="A78" s="1301"/>
      <c r="B78" s="1301"/>
      <c r="C78" s="1301"/>
      <c r="D78" s="1301"/>
      <c r="E78" s="1301"/>
      <c r="F78" s="1301"/>
      <c r="G78" s="1301"/>
      <c r="H78" s="1301"/>
      <c r="I78" s="1301"/>
      <c r="J78" s="1301"/>
      <c r="K78" s="1301"/>
      <c r="L78" s="1301"/>
      <c r="M78" s="1301"/>
      <c r="N78" s="1301"/>
      <c r="O78" s="1301"/>
      <c r="P78" s="1301"/>
      <c r="Q78" s="1301"/>
      <c r="R78" s="1301"/>
      <c r="S78" s="1301"/>
    </row>
    <row r="79" spans="1:19" s="538" customFormat="1" x14ac:dyDescent="0.2">
      <c r="A79" s="1301"/>
      <c r="B79" s="1301"/>
      <c r="C79" s="1301"/>
      <c r="D79" s="1301"/>
      <c r="E79" s="1301"/>
      <c r="F79" s="1301"/>
      <c r="G79" s="1301"/>
      <c r="H79" s="1301"/>
      <c r="I79" s="1301"/>
      <c r="J79" s="1301"/>
      <c r="K79" s="1301"/>
      <c r="L79" s="1301"/>
      <c r="M79" s="1301"/>
      <c r="N79" s="1301"/>
      <c r="O79" s="1301"/>
      <c r="P79" s="1301"/>
      <c r="Q79" s="1301"/>
      <c r="R79" s="1301"/>
      <c r="S79" s="1301"/>
    </row>
    <row r="80" spans="1:19" s="538" customFormat="1" x14ac:dyDescent="0.2">
      <c r="A80" s="1301"/>
      <c r="B80" s="1301"/>
      <c r="C80" s="1301"/>
      <c r="D80" s="1301"/>
      <c r="E80" s="1301"/>
      <c r="F80" s="1301"/>
      <c r="G80" s="1301"/>
      <c r="H80" s="1301"/>
      <c r="I80" s="1301"/>
      <c r="J80" s="1301"/>
      <c r="K80" s="1301"/>
      <c r="L80" s="1301"/>
      <c r="M80" s="1301"/>
      <c r="N80" s="1301"/>
      <c r="O80" s="1301"/>
      <c r="P80" s="1301"/>
      <c r="Q80" s="1301"/>
      <c r="R80" s="1301"/>
      <c r="S80" s="1301"/>
    </row>
    <row r="81" spans="1:19" s="538" customFormat="1" x14ac:dyDescent="0.2">
      <c r="A81" s="1301"/>
      <c r="B81" s="1301"/>
      <c r="C81" s="1301"/>
      <c r="D81" s="1301"/>
      <c r="E81" s="1301"/>
      <c r="F81" s="1301"/>
      <c r="G81" s="1301"/>
      <c r="H81" s="1301"/>
      <c r="I81" s="1301"/>
      <c r="J81" s="1301"/>
      <c r="K81" s="1301"/>
      <c r="L81" s="1301"/>
      <c r="M81" s="1301"/>
      <c r="N81" s="1301"/>
      <c r="O81" s="1301"/>
      <c r="P81" s="1301"/>
      <c r="Q81" s="1301"/>
      <c r="R81" s="1301"/>
      <c r="S81" s="1301"/>
    </row>
    <row r="82" spans="1:19" s="538" customFormat="1" x14ac:dyDescent="0.2">
      <c r="A82" s="1301"/>
      <c r="B82" s="1301"/>
      <c r="C82" s="1301"/>
      <c r="D82" s="1301"/>
      <c r="E82" s="1301"/>
      <c r="F82" s="1301"/>
      <c r="G82" s="1301"/>
      <c r="H82" s="1301"/>
      <c r="I82" s="1301"/>
      <c r="J82" s="1301"/>
      <c r="K82" s="1301"/>
      <c r="L82" s="1301"/>
      <c r="M82" s="1301"/>
      <c r="N82" s="1301"/>
      <c r="O82" s="1301"/>
      <c r="P82" s="1301"/>
      <c r="Q82" s="1301"/>
      <c r="R82" s="1301"/>
      <c r="S82" s="1301"/>
    </row>
    <row r="83" spans="1:19" s="538" customFormat="1" x14ac:dyDescent="0.2">
      <c r="A83" s="1301"/>
      <c r="B83" s="1301"/>
      <c r="C83" s="1301"/>
      <c r="D83" s="1301"/>
      <c r="E83" s="1301"/>
      <c r="F83" s="1301"/>
      <c r="G83" s="1301"/>
      <c r="H83" s="1301"/>
      <c r="I83" s="1301"/>
      <c r="J83" s="1301"/>
      <c r="K83" s="1301"/>
      <c r="L83" s="1301"/>
      <c r="M83" s="1301"/>
      <c r="N83" s="1301"/>
      <c r="O83" s="1301"/>
      <c r="P83" s="1301"/>
      <c r="Q83" s="1301"/>
      <c r="R83" s="1301"/>
      <c r="S83" s="1301"/>
    </row>
    <row r="84" spans="1:19" s="538" customFormat="1" x14ac:dyDescent="0.2">
      <c r="A84" s="1301"/>
      <c r="B84" s="1301"/>
      <c r="C84" s="1301"/>
      <c r="D84" s="1301"/>
      <c r="E84" s="1301"/>
      <c r="F84" s="1301"/>
      <c r="G84" s="1301"/>
      <c r="H84" s="1301"/>
      <c r="I84" s="1301"/>
      <c r="J84" s="1301"/>
      <c r="K84" s="1301"/>
      <c r="L84" s="1301"/>
      <c r="M84" s="1301"/>
      <c r="N84" s="1301"/>
      <c r="O84" s="1301"/>
      <c r="P84" s="1301"/>
      <c r="Q84" s="1301"/>
      <c r="R84" s="1301"/>
      <c r="S84" s="1301"/>
    </row>
    <row r="85" spans="1:19" s="538" customFormat="1" x14ac:dyDescent="0.2">
      <c r="A85" s="1301"/>
      <c r="B85" s="1301"/>
      <c r="C85" s="1301"/>
      <c r="D85" s="1301"/>
      <c r="E85" s="1301"/>
      <c r="F85" s="1301"/>
      <c r="G85" s="1301"/>
      <c r="H85" s="1301"/>
      <c r="I85" s="1301"/>
      <c r="J85" s="1301"/>
      <c r="K85" s="1301"/>
      <c r="L85" s="1301"/>
      <c r="M85" s="1301"/>
      <c r="N85" s="1301"/>
      <c r="O85" s="1301"/>
      <c r="P85" s="1301"/>
      <c r="Q85" s="1301"/>
      <c r="R85" s="1301"/>
      <c r="S85" s="1301"/>
    </row>
    <row r="86" spans="1:19" s="538" customFormat="1" x14ac:dyDescent="0.2">
      <c r="A86" s="1301"/>
      <c r="B86" s="1301"/>
      <c r="C86" s="1301"/>
      <c r="D86" s="1301"/>
      <c r="E86" s="1301"/>
      <c r="F86" s="1301"/>
      <c r="G86" s="1301"/>
      <c r="H86" s="1301"/>
      <c r="I86" s="1301"/>
      <c r="J86" s="1301"/>
      <c r="K86" s="1301"/>
      <c r="L86" s="1301"/>
      <c r="M86" s="1301"/>
      <c r="N86" s="1301"/>
      <c r="O86" s="1301"/>
      <c r="P86" s="1301"/>
      <c r="Q86" s="1301"/>
      <c r="R86" s="1301"/>
      <c r="S86" s="1301"/>
    </row>
    <row r="87" spans="1:19" s="538" customFormat="1" x14ac:dyDescent="0.2">
      <c r="A87" s="1301"/>
      <c r="B87" s="1301"/>
      <c r="C87" s="1301"/>
      <c r="D87" s="1301"/>
      <c r="E87" s="1301"/>
      <c r="F87" s="1301"/>
      <c r="G87" s="1301"/>
      <c r="H87" s="1301"/>
      <c r="I87" s="1301"/>
      <c r="J87" s="1301"/>
      <c r="K87" s="1301"/>
      <c r="L87" s="1301"/>
      <c r="M87" s="1301"/>
      <c r="N87" s="1301"/>
      <c r="O87" s="1301"/>
      <c r="P87" s="1301"/>
      <c r="Q87" s="1301"/>
      <c r="R87" s="1301"/>
      <c r="S87" s="1301"/>
    </row>
    <row r="88" spans="1:19" s="538" customFormat="1" x14ac:dyDescent="0.2">
      <c r="A88" s="1301"/>
      <c r="B88" s="1301"/>
      <c r="C88" s="1301"/>
      <c r="D88" s="1301"/>
      <c r="E88" s="1301"/>
      <c r="F88" s="1301"/>
      <c r="G88" s="1301"/>
      <c r="H88" s="1301"/>
      <c r="I88" s="1301"/>
      <c r="J88" s="1301"/>
      <c r="K88" s="1301"/>
      <c r="L88" s="1301"/>
      <c r="M88" s="1301"/>
      <c r="N88" s="1301"/>
      <c r="O88" s="1301"/>
      <c r="P88" s="1301"/>
      <c r="Q88" s="1301"/>
      <c r="R88" s="1301"/>
      <c r="S88" s="1301"/>
    </row>
    <row r="89" spans="1:19" s="538" customFormat="1" x14ac:dyDescent="0.2">
      <c r="A89" s="1301"/>
      <c r="B89" s="1301"/>
      <c r="C89" s="1301"/>
      <c r="D89" s="1301"/>
      <c r="E89" s="1301"/>
      <c r="F89" s="1301"/>
      <c r="G89" s="1301"/>
      <c r="H89" s="1301"/>
      <c r="I89" s="1301"/>
      <c r="J89" s="1301"/>
      <c r="K89" s="1301"/>
      <c r="L89" s="1301"/>
      <c r="M89" s="1301"/>
      <c r="N89" s="1301"/>
      <c r="O89" s="1301"/>
      <c r="P89" s="1301"/>
      <c r="Q89" s="1301"/>
      <c r="R89" s="1301"/>
      <c r="S89" s="1301"/>
    </row>
    <row r="90" spans="1:19" s="538" customFormat="1" x14ac:dyDescent="0.2">
      <c r="A90" s="1301"/>
      <c r="B90" s="1301"/>
      <c r="C90" s="1301"/>
      <c r="D90" s="1301"/>
      <c r="E90" s="1301"/>
      <c r="F90" s="1301"/>
      <c r="G90" s="1301"/>
      <c r="H90" s="1301"/>
      <c r="I90" s="1301"/>
      <c r="J90" s="1301"/>
      <c r="K90" s="1301"/>
      <c r="L90" s="1301"/>
      <c r="M90" s="1301"/>
      <c r="N90" s="1301"/>
      <c r="O90" s="1301"/>
      <c r="P90" s="1301"/>
      <c r="Q90" s="1301"/>
      <c r="R90" s="1301"/>
      <c r="S90" s="1301"/>
    </row>
    <row r="91" spans="1:19" s="538" customFormat="1" x14ac:dyDescent="0.2">
      <c r="A91" s="1301"/>
      <c r="B91" s="1301"/>
      <c r="C91" s="1301"/>
      <c r="D91" s="1301"/>
      <c r="E91" s="1301"/>
      <c r="F91" s="1301"/>
      <c r="G91" s="1301"/>
      <c r="H91" s="1301"/>
      <c r="I91" s="1301"/>
      <c r="J91" s="1301"/>
      <c r="K91" s="1301"/>
      <c r="L91" s="1301"/>
      <c r="M91" s="1301"/>
      <c r="N91" s="1301"/>
      <c r="O91" s="1301"/>
      <c r="P91" s="1301"/>
      <c r="Q91" s="1301"/>
      <c r="R91" s="1301"/>
      <c r="S91" s="1301"/>
    </row>
    <row r="92" spans="1:19" s="538" customFormat="1" x14ac:dyDescent="0.2">
      <c r="A92" s="1301"/>
      <c r="B92" s="1301"/>
      <c r="C92" s="1301"/>
      <c r="D92" s="1301"/>
      <c r="E92" s="1301"/>
      <c r="F92" s="1301"/>
      <c r="G92" s="1301"/>
      <c r="H92" s="1301"/>
      <c r="I92" s="1301"/>
      <c r="J92" s="1301"/>
      <c r="K92" s="1301"/>
      <c r="L92" s="1301"/>
      <c r="M92" s="1301"/>
      <c r="N92" s="1301"/>
      <c r="O92" s="1301"/>
      <c r="P92" s="1301"/>
      <c r="Q92" s="1301"/>
      <c r="R92" s="1301"/>
      <c r="S92" s="1301"/>
    </row>
    <row r="93" spans="1:19" s="538" customFormat="1" x14ac:dyDescent="0.2">
      <c r="A93" s="1301"/>
      <c r="B93" s="1301"/>
      <c r="C93" s="1301"/>
      <c r="D93" s="1301"/>
      <c r="E93" s="1301"/>
      <c r="F93" s="1301"/>
      <c r="G93" s="1301"/>
      <c r="H93" s="1301"/>
      <c r="I93" s="1301"/>
      <c r="J93" s="1301"/>
      <c r="K93" s="1301"/>
      <c r="L93" s="1301"/>
      <c r="M93" s="1301"/>
      <c r="N93" s="1301"/>
      <c r="O93" s="1301"/>
      <c r="P93" s="1301"/>
      <c r="Q93" s="1301"/>
      <c r="R93" s="1301"/>
      <c r="S93" s="1301"/>
    </row>
    <row r="94" spans="1:19" s="538" customFormat="1" x14ac:dyDescent="0.2">
      <c r="A94" s="1301"/>
      <c r="B94" s="1301"/>
      <c r="C94" s="1301"/>
      <c r="D94" s="1301"/>
      <c r="E94" s="1301"/>
      <c r="F94" s="1301"/>
      <c r="G94" s="1301"/>
      <c r="H94" s="1301"/>
      <c r="I94" s="1301"/>
      <c r="J94" s="1301"/>
      <c r="K94" s="1301"/>
      <c r="L94" s="1301"/>
      <c r="M94" s="1301"/>
      <c r="N94" s="1301"/>
      <c r="O94" s="1301"/>
      <c r="P94" s="1301"/>
      <c r="Q94" s="1301"/>
      <c r="R94" s="1301"/>
      <c r="S94" s="1301"/>
    </row>
    <row r="95" spans="1:19" s="538" customFormat="1" x14ac:dyDescent="0.2">
      <c r="A95" s="1301"/>
      <c r="B95" s="1301"/>
      <c r="C95" s="1301"/>
      <c r="D95" s="1301"/>
      <c r="E95" s="1301"/>
      <c r="F95" s="1301"/>
      <c r="G95" s="1301"/>
      <c r="H95" s="1301"/>
      <c r="I95" s="1301"/>
      <c r="J95" s="1301"/>
      <c r="K95" s="1301"/>
      <c r="L95" s="1301"/>
      <c r="M95" s="1301"/>
      <c r="N95" s="1301"/>
      <c r="O95" s="1301"/>
      <c r="P95" s="1301"/>
      <c r="Q95" s="1301"/>
      <c r="R95" s="1301"/>
      <c r="S95" s="1301"/>
    </row>
    <row r="96" spans="1:19" s="538" customFormat="1" x14ac:dyDescent="0.2">
      <c r="A96" s="1301"/>
      <c r="B96" s="1301"/>
      <c r="C96" s="1301"/>
      <c r="D96" s="1301"/>
      <c r="E96" s="1301"/>
      <c r="F96" s="1301"/>
      <c r="G96" s="1301"/>
      <c r="H96" s="1301"/>
      <c r="I96" s="1301"/>
      <c r="J96" s="1301"/>
      <c r="K96" s="1301"/>
      <c r="L96" s="1301"/>
      <c r="M96" s="1301"/>
      <c r="N96" s="1301"/>
      <c r="O96" s="1301"/>
      <c r="P96" s="1301"/>
      <c r="Q96" s="1301"/>
      <c r="R96" s="1301"/>
      <c r="S96" s="1301"/>
    </row>
    <row r="97" spans="1:19" s="538" customFormat="1" x14ac:dyDescent="0.2">
      <c r="A97" s="1301"/>
      <c r="B97" s="1301"/>
      <c r="C97" s="1301"/>
      <c r="D97" s="1301"/>
      <c r="E97" s="1301"/>
      <c r="F97" s="1301"/>
      <c r="G97" s="1301"/>
      <c r="H97" s="1301"/>
      <c r="I97" s="1301"/>
      <c r="J97" s="1301"/>
      <c r="K97" s="1301"/>
      <c r="L97" s="1301"/>
      <c r="M97" s="1301"/>
      <c r="N97" s="1301"/>
      <c r="O97" s="1301"/>
      <c r="P97" s="1301"/>
      <c r="Q97" s="1301"/>
      <c r="R97" s="1301"/>
      <c r="S97" s="1301"/>
    </row>
    <row r="98" spans="1:19" s="538" customFormat="1" x14ac:dyDescent="0.2">
      <c r="A98" s="1301"/>
      <c r="B98" s="1301"/>
      <c r="C98" s="1301"/>
      <c r="D98" s="1301"/>
      <c r="E98" s="1301"/>
      <c r="F98" s="1301"/>
      <c r="G98" s="1301"/>
      <c r="H98" s="1301"/>
      <c r="I98" s="1301"/>
      <c r="J98" s="1301"/>
      <c r="K98" s="1301"/>
      <c r="L98" s="1301"/>
      <c r="M98" s="1301"/>
      <c r="N98" s="1301"/>
      <c r="O98" s="1301"/>
      <c r="P98" s="1301"/>
      <c r="Q98" s="1301"/>
      <c r="R98" s="1301"/>
      <c r="S98" s="1301"/>
    </row>
    <row r="99" spans="1:19" s="538" customFormat="1" x14ac:dyDescent="0.2">
      <c r="A99" s="1301"/>
      <c r="B99" s="1301"/>
      <c r="C99" s="1301"/>
      <c r="D99" s="1301"/>
      <c r="E99" s="1301"/>
      <c r="F99" s="1301"/>
      <c r="G99" s="1301"/>
      <c r="H99" s="1301"/>
      <c r="I99" s="1301"/>
      <c r="J99" s="1301"/>
      <c r="K99" s="1301"/>
      <c r="L99" s="1301"/>
      <c r="M99" s="1301"/>
      <c r="N99" s="1301"/>
      <c r="O99" s="1301"/>
      <c r="P99" s="1301"/>
      <c r="Q99" s="1301"/>
      <c r="R99" s="1301"/>
      <c r="S99" s="1301"/>
    </row>
    <row r="100" spans="1:19" s="538" customFormat="1" x14ac:dyDescent="0.2">
      <c r="A100" s="1301"/>
      <c r="B100" s="1301"/>
      <c r="C100" s="1301"/>
      <c r="D100" s="1301"/>
      <c r="E100" s="1301"/>
      <c r="F100" s="1301"/>
      <c r="G100" s="1301"/>
      <c r="H100" s="1301"/>
      <c r="I100" s="1301"/>
      <c r="J100" s="1301"/>
      <c r="K100" s="1301"/>
      <c r="L100" s="1301"/>
      <c r="M100" s="1301"/>
      <c r="N100" s="1301"/>
      <c r="O100" s="1301"/>
      <c r="P100" s="1301"/>
      <c r="Q100" s="1301"/>
      <c r="R100" s="1301"/>
      <c r="S100" s="1301"/>
    </row>
    <row r="101" spans="1:19" s="538" customFormat="1" x14ac:dyDescent="0.2">
      <c r="A101" s="1301"/>
      <c r="B101" s="1301"/>
      <c r="C101" s="1301"/>
      <c r="D101" s="1301"/>
      <c r="E101" s="1301"/>
      <c r="F101" s="1301"/>
      <c r="G101" s="1301"/>
      <c r="H101" s="1301"/>
      <c r="I101" s="1301"/>
      <c r="J101" s="1301"/>
      <c r="K101" s="1301"/>
      <c r="L101" s="1301"/>
      <c r="M101" s="1301"/>
      <c r="N101" s="1301"/>
      <c r="O101" s="1301"/>
      <c r="P101" s="1301"/>
      <c r="Q101" s="1301"/>
      <c r="R101" s="1301"/>
      <c r="S101" s="1301"/>
    </row>
    <row r="102" spans="1:19" s="538" customFormat="1" x14ac:dyDescent="0.2">
      <c r="A102" s="1301"/>
      <c r="B102" s="1301"/>
      <c r="C102" s="1301"/>
      <c r="D102" s="1301"/>
      <c r="E102" s="1301"/>
      <c r="F102" s="1301"/>
      <c r="G102" s="1301"/>
      <c r="H102" s="1301"/>
      <c r="I102" s="1301"/>
      <c r="J102" s="1301"/>
      <c r="K102" s="1301"/>
      <c r="L102" s="1301"/>
      <c r="M102" s="1301"/>
      <c r="N102" s="1301"/>
      <c r="O102" s="1301"/>
      <c r="P102" s="1301"/>
      <c r="Q102" s="1301"/>
      <c r="R102" s="1301"/>
      <c r="S102" s="1301"/>
    </row>
    <row r="103" spans="1:19" s="538" customFormat="1" x14ac:dyDescent="0.2">
      <c r="A103" s="1301"/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  <c r="P103" s="1301"/>
      <c r="Q103" s="1301"/>
      <c r="R103" s="1301"/>
      <c r="S103" s="1301"/>
    </row>
    <row r="104" spans="1:19" s="538" customFormat="1" x14ac:dyDescent="0.2">
      <c r="A104" s="1301"/>
      <c r="B104" s="1301"/>
      <c r="C104" s="1301"/>
      <c r="D104" s="1301"/>
      <c r="E104" s="1301"/>
      <c r="F104" s="1301"/>
      <c r="G104" s="1301"/>
      <c r="H104" s="1301"/>
      <c r="I104" s="1301"/>
      <c r="J104" s="1301"/>
      <c r="K104" s="1301"/>
      <c r="L104" s="1301"/>
      <c r="M104" s="1301"/>
      <c r="N104" s="1301"/>
      <c r="O104" s="1301"/>
      <c r="P104" s="1301"/>
      <c r="Q104" s="1301"/>
      <c r="R104" s="1301"/>
      <c r="S104" s="1301"/>
    </row>
    <row r="105" spans="1:19" s="538" customFormat="1" x14ac:dyDescent="0.2">
      <c r="A105" s="1301"/>
      <c r="B105" s="1301"/>
      <c r="C105" s="1301"/>
      <c r="D105" s="1301"/>
      <c r="E105" s="1301"/>
      <c r="F105" s="1301"/>
      <c r="G105" s="1301"/>
      <c r="H105" s="1301"/>
      <c r="I105" s="1301"/>
      <c r="J105" s="1301"/>
      <c r="K105" s="1301"/>
      <c r="L105" s="1301"/>
      <c r="M105" s="1301"/>
      <c r="N105" s="1301"/>
      <c r="O105" s="1301"/>
      <c r="P105" s="1301"/>
      <c r="Q105" s="1301"/>
      <c r="R105" s="1301"/>
      <c r="S105" s="1301"/>
    </row>
    <row r="106" spans="1:19" s="538" customFormat="1" x14ac:dyDescent="0.2">
      <c r="A106" s="1301"/>
      <c r="B106" s="1301"/>
      <c r="C106" s="1301"/>
      <c r="D106" s="1301"/>
      <c r="E106" s="1301"/>
      <c r="F106" s="1301"/>
      <c r="G106" s="1301"/>
      <c r="H106" s="1301"/>
      <c r="I106" s="1301"/>
      <c r="J106" s="1301"/>
      <c r="K106" s="1301"/>
      <c r="L106" s="1301"/>
      <c r="M106" s="1301"/>
      <c r="N106" s="1301"/>
      <c r="O106" s="1301"/>
      <c r="P106" s="1301"/>
      <c r="Q106" s="1301"/>
      <c r="R106" s="1301"/>
      <c r="S106" s="1301"/>
    </row>
    <row r="107" spans="1:19" s="538" customFormat="1" x14ac:dyDescent="0.2">
      <c r="A107" s="1301"/>
      <c r="B107" s="1301"/>
      <c r="C107" s="1301"/>
      <c r="D107" s="1301"/>
      <c r="E107" s="1301"/>
      <c r="F107" s="1301"/>
      <c r="G107" s="1301"/>
      <c r="H107" s="1301"/>
      <c r="I107" s="1301"/>
      <c r="J107" s="1301"/>
      <c r="K107" s="1301"/>
      <c r="L107" s="1301"/>
      <c r="M107" s="1301"/>
      <c r="N107" s="1301"/>
      <c r="O107" s="1301"/>
      <c r="P107" s="1301"/>
      <c r="Q107" s="1301"/>
      <c r="R107" s="1301"/>
      <c r="S107" s="1301"/>
    </row>
    <row r="108" spans="1:19" s="538" customFormat="1" x14ac:dyDescent="0.2">
      <c r="A108" s="1301"/>
      <c r="B108" s="1301"/>
      <c r="C108" s="1301"/>
      <c r="D108" s="1301"/>
      <c r="E108" s="1301"/>
      <c r="F108" s="1301"/>
      <c r="G108" s="1301"/>
      <c r="H108" s="1301"/>
      <c r="I108" s="1301"/>
      <c r="J108" s="1301"/>
      <c r="K108" s="1301"/>
      <c r="L108" s="1301"/>
      <c r="M108" s="1301"/>
      <c r="N108" s="1301"/>
      <c r="O108" s="1301"/>
      <c r="P108" s="1301"/>
      <c r="Q108" s="1301"/>
      <c r="R108" s="1301"/>
      <c r="S108" s="1301"/>
    </row>
    <row r="109" spans="1:19" s="538" customFormat="1" x14ac:dyDescent="0.2">
      <c r="A109" s="1301"/>
      <c r="B109" s="1301"/>
      <c r="C109" s="1301"/>
      <c r="D109" s="1301"/>
      <c r="E109" s="1301"/>
      <c r="F109" s="1301"/>
      <c r="G109" s="1301"/>
      <c r="H109" s="1301"/>
      <c r="I109" s="1301"/>
      <c r="J109" s="1301"/>
      <c r="K109" s="1301"/>
      <c r="L109" s="1301"/>
      <c r="M109" s="1301"/>
      <c r="N109" s="1301"/>
      <c r="O109" s="1301"/>
      <c r="P109" s="1301"/>
      <c r="Q109" s="1301"/>
      <c r="R109" s="1301"/>
      <c r="S109" s="1301"/>
    </row>
    <row r="110" spans="1:19" s="538" customFormat="1" x14ac:dyDescent="0.2">
      <c r="A110" s="1301"/>
      <c r="B110" s="1301"/>
      <c r="C110" s="1301"/>
      <c r="D110" s="1301"/>
      <c r="E110" s="1301"/>
      <c r="F110" s="1301"/>
      <c r="G110" s="1301"/>
      <c r="H110" s="1301"/>
      <c r="I110" s="1301"/>
      <c r="J110" s="1301"/>
      <c r="K110" s="1301"/>
      <c r="L110" s="1301"/>
      <c r="M110" s="1301"/>
      <c r="N110" s="1301"/>
      <c r="O110" s="1301"/>
      <c r="P110" s="1301"/>
      <c r="Q110" s="1301"/>
      <c r="R110" s="1301"/>
      <c r="S110" s="1301"/>
    </row>
    <row r="111" spans="1:19" s="538" customFormat="1" x14ac:dyDescent="0.2">
      <c r="A111" s="1301"/>
      <c r="B111" s="1301"/>
      <c r="C111" s="1301"/>
      <c r="D111" s="1301"/>
      <c r="E111" s="1301"/>
      <c r="F111" s="1301"/>
      <c r="G111" s="1301"/>
      <c r="H111" s="1301"/>
      <c r="I111" s="1301"/>
      <c r="J111" s="1301"/>
      <c r="K111" s="1301"/>
      <c r="L111" s="1301"/>
      <c r="M111" s="1301"/>
      <c r="N111" s="1301"/>
      <c r="O111" s="1301"/>
      <c r="P111" s="1301"/>
      <c r="Q111" s="1301"/>
      <c r="R111" s="1301"/>
      <c r="S111" s="1301"/>
    </row>
    <row r="112" spans="1:19" s="538" customFormat="1" x14ac:dyDescent="0.2">
      <c r="A112" s="1301"/>
      <c r="B112" s="1301"/>
      <c r="C112" s="1301"/>
      <c r="D112" s="1301"/>
      <c r="E112" s="1301"/>
      <c r="F112" s="1301"/>
      <c r="G112" s="1301"/>
      <c r="H112" s="1301"/>
      <c r="I112" s="1301"/>
      <c r="J112" s="1301"/>
      <c r="K112" s="1301"/>
      <c r="L112" s="1301"/>
      <c r="M112" s="1301"/>
      <c r="N112" s="1301"/>
      <c r="O112" s="1301"/>
      <c r="P112" s="1301"/>
      <c r="Q112" s="1301"/>
      <c r="R112" s="1301"/>
      <c r="S112" s="1301"/>
    </row>
    <row r="113" spans="1:19" s="538" customFormat="1" x14ac:dyDescent="0.2">
      <c r="A113" s="1301"/>
      <c r="B113" s="1301"/>
      <c r="C113" s="1301"/>
      <c r="D113" s="1301"/>
      <c r="E113" s="1301"/>
      <c r="F113" s="1301"/>
      <c r="G113" s="1301"/>
      <c r="H113" s="1301"/>
      <c r="I113" s="1301"/>
      <c r="J113" s="1301"/>
      <c r="K113" s="1301"/>
      <c r="L113" s="1301"/>
      <c r="M113" s="1301"/>
      <c r="N113" s="1301"/>
      <c r="O113" s="1301"/>
      <c r="P113" s="1301"/>
      <c r="Q113" s="1301"/>
      <c r="R113" s="1301"/>
      <c r="S113" s="1301"/>
    </row>
    <row r="114" spans="1:19" s="538" customFormat="1" x14ac:dyDescent="0.2">
      <c r="A114" s="1301"/>
      <c r="B114" s="1301"/>
      <c r="C114" s="1301"/>
      <c r="D114" s="1301"/>
      <c r="E114" s="1301"/>
      <c r="F114" s="1301"/>
      <c r="G114" s="1301"/>
      <c r="H114" s="1301"/>
      <c r="I114" s="1301"/>
      <c r="J114" s="1301"/>
      <c r="K114" s="1301"/>
      <c r="L114" s="1301"/>
      <c r="M114" s="1301"/>
      <c r="N114" s="1301"/>
      <c r="O114" s="1301"/>
      <c r="P114" s="1301"/>
      <c r="Q114" s="1301"/>
      <c r="R114" s="1301"/>
      <c r="S114" s="1301"/>
    </row>
    <row r="115" spans="1:19" s="538" customFormat="1" x14ac:dyDescent="0.2">
      <c r="A115" s="1301"/>
      <c r="B115" s="1301"/>
      <c r="C115" s="1301"/>
      <c r="D115" s="1301"/>
      <c r="E115" s="1301"/>
      <c r="F115" s="1301"/>
      <c r="G115" s="1301"/>
      <c r="H115" s="1301"/>
      <c r="I115" s="1301"/>
      <c r="J115" s="1301"/>
      <c r="K115" s="1301"/>
      <c r="L115" s="1301"/>
      <c r="M115" s="1301"/>
      <c r="N115" s="1301"/>
      <c r="O115" s="1301"/>
      <c r="P115" s="1301"/>
      <c r="Q115" s="1301"/>
      <c r="R115" s="1301"/>
      <c r="S115" s="1301"/>
    </row>
    <row r="116" spans="1:19" s="538" customFormat="1" x14ac:dyDescent="0.2">
      <c r="A116" s="1301"/>
      <c r="B116" s="1301"/>
      <c r="C116" s="1301"/>
      <c r="D116" s="1301"/>
      <c r="E116" s="1301"/>
      <c r="F116" s="1301"/>
      <c r="G116" s="1301"/>
      <c r="H116" s="1301"/>
      <c r="I116" s="1301"/>
      <c r="J116" s="1301"/>
      <c r="K116" s="1301"/>
      <c r="L116" s="1301"/>
      <c r="M116" s="1301"/>
      <c r="N116" s="1301"/>
      <c r="O116" s="1301"/>
      <c r="P116" s="1301"/>
      <c r="Q116" s="1301"/>
      <c r="R116" s="1301"/>
      <c r="S116" s="1301"/>
    </row>
    <row r="117" spans="1:19" s="538" customFormat="1" x14ac:dyDescent="0.2">
      <c r="A117" s="1301"/>
      <c r="B117" s="1301"/>
      <c r="C117" s="1301"/>
      <c r="D117" s="1301"/>
      <c r="E117" s="1301"/>
      <c r="F117" s="1301"/>
      <c r="G117" s="1301"/>
      <c r="H117" s="1301"/>
      <c r="I117" s="1301"/>
      <c r="J117" s="1301"/>
      <c r="K117" s="1301"/>
      <c r="L117" s="1301"/>
      <c r="M117" s="1301"/>
      <c r="N117" s="1301"/>
      <c r="O117" s="1301"/>
      <c r="P117" s="1301"/>
      <c r="Q117" s="1301"/>
      <c r="R117" s="1301"/>
      <c r="S117" s="1301"/>
    </row>
    <row r="118" spans="1:19" s="538" customFormat="1" x14ac:dyDescent="0.2">
      <c r="A118" s="1301"/>
      <c r="B118" s="1301"/>
      <c r="C118" s="1301"/>
      <c r="D118" s="1301"/>
      <c r="E118" s="1301"/>
      <c r="F118" s="1301"/>
      <c r="G118" s="1301"/>
      <c r="H118" s="1301"/>
      <c r="I118" s="1301"/>
      <c r="J118" s="1301"/>
      <c r="K118" s="1301"/>
      <c r="L118" s="1301"/>
      <c r="M118" s="1301"/>
      <c r="N118" s="1301"/>
      <c r="O118" s="1301"/>
      <c r="P118" s="1301"/>
      <c r="Q118" s="1301"/>
      <c r="R118" s="1301"/>
      <c r="S118" s="1301"/>
    </row>
    <row r="119" spans="1:19" s="538" customFormat="1" x14ac:dyDescent="0.2">
      <c r="A119" s="1301"/>
      <c r="B119" s="1301"/>
      <c r="C119" s="1301"/>
      <c r="D119" s="1301"/>
      <c r="E119" s="1301"/>
      <c r="F119" s="1301"/>
      <c r="G119" s="1301"/>
      <c r="H119" s="1301"/>
      <c r="I119" s="1301"/>
      <c r="J119" s="1301"/>
      <c r="K119" s="1301"/>
      <c r="L119" s="1301"/>
      <c r="M119" s="1301"/>
      <c r="N119" s="1301"/>
      <c r="O119" s="1301"/>
      <c r="P119" s="1301"/>
      <c r="Q119" s="1301"/>
      <c r="R119" s="1301"/>
      <c r="S119" s="1301"/>
    </row>
    <row r="120" spans="1:19" s="538" customFormat="1" x14ac:dyDescent="0.2">
      <c r="A120" s="1301"/>
      <c r="B120" s="1301"/>
      <c r="C120" s="1301"/>
      <c r="D120" s="1301"/>
      <c r="E120" s="1301"/>
      <c r="F120" s="1301"/>
      <c r="G120" s="1301"/>
      <c r="H120" s="1301"/>
      <c r="I120" s="1301"/>
      <c r="J120" s="1301"/>
      <c r="K120" s="1301"/>
      <c r="L120" s="1301"/>
      <c r="M120" s="1301"/>
      <c r="N120" s="1301"/>
      <c r="O120" s="1301"/>
      <c r="P120" s="1301"/>
      <c r="Q120" s="1301"/>
      <c r="R120" s="1301"/>
      <c r="S120" s="1301"/>
    </row>
    <row r="121" spans="1:19" s="538" customFormat="1" x14ac:dyDescent="0.2">
      <c r="A121" s="1301"/>
      <c r="B121" s="1301"/>
      <c r="C121" s="1301"/>
      <c r="D121" s="1301"/>
      <c r="E121" s="1301"/>
      <c r="F121" s="1301"/>
      <c r="G121" s="1301"/>
      <c r="H121" s="1301"/>
      <c r="I121" s="1301"/>
      <c r="J121" s="1301"/>
      <c r="K121" s="1301"/>
      <c r="L121" s="1301"/>
      <c r="M121" s="1301"/>
      <c r="N121" s="1301"/>
      <c r="O121" s="1301"/>
      <c r="P121" s="1301"/>
      <c r="Q121" s="1301"/>
      <c r="R121" s="1301"/>
      <c r="S121" s="1301"/>
    </row>
    <row r="122" spans="1:19" s="538" customFormat="1" x14ac:dyDescent="0.2">
      <c r="A122" s="1301"/>
      <c r="B122" s="1301"/>
      <c r="C122" s="1301"/>
      <c r="D122" s="1301"/>
      <c r="E122" s="1301"/>
      <c r="F122" s="1301"/>
      <c r="G122" s="1301"/>
      <c r="H122" s="1301"/>
      <c r="I122" s="1301"/>
      <c r="J122" s="1301"/>
      <c r="K122" s="1301"/>
      <c r="L122" s="1301"/>
      <c r="M122" s="1301"/>
      <c r="N122" s="1301"/>
      <c r="O122" s="1301"/>
      <c r="P122" s="1301"/>
      <c r="Q122" s="1301"/>
      <c r="R122" s="1301"/>
      <c r="S122" s="1301"/>
    </row>
    <row r="123" spans="1:19" s="538" customFormat="1" x14ac:dyDescent="0.2">
      <c r="A123" s="1301"/>
      <c r="B123" s="1301"/>
      <c r="C123" s="1301"/>
      <c r="D123" s="1301"/>
      <c r="E123" s="1301"/>
      <c r="F123" s="1301"/>
      <c r="G123" s="1301"/>
      <c r="H123" s="1301"/>
      <c r="I123" s="1301"/>
      <c r="J123" s="1301"/>
      <c r="K123" s="1301"/>
      <c r="L123" s="1301"/>
      <c r="M123" s="1301"/>
      <c r="N123" s="1301"/>
      <c r="O123" s="1301"/>
      <c r="P123" s="1301"/>
      <c r="Q123" s="1301"/>
      <c r="R123" s="1301"/>
      <c r="S123" s="1301"/>
    </row>
    <row r="124" spans="1:19" s="538" customFormat="1" x14ac:dyDescent="0.2">
      <c r="A124" s="1301"/>
      <c r="B124" s="1301"/>
      <c r="C124" s="1301"/>
      <c r="D124" s="1301"/>
      <c r="E124" s="1301"/>
      <c r="F124" s="1301"/>
      <c r="G124" s="1301"/>
      <c r="H124" s="1301"/>
      <c r="I124" s="1301"/>
      <c r="J124" s="1301"/>
      <c r="K124" s="1301"/>
      <c r="L124" s="1301"/>
      <c r="M124" s="1301"/>
      <c r="N124" s="1301"/>
      <c r="O124" s="1301"/>
      <c r="P124" s="1301"/>
      <c r="Q124" s="1301"/>
      <c r="R124" s="1301"/>
      <c r="S124" s="1301"/>
    </row>
    <row r="125" spans="1:19" s="538" customFormat="1" x14ac:dyDescent="0.2">
      <c r="A125" s="1301"/>
      <c r="B125" s="1301"/>
      <c r="C125" s="1301"/>
      <c r="D125" s="1301"/>
      <c r="E125" s="1301"/>
      <c r="F125" s="1301"/>
      <c r="G125" s="1301"/>
      <c r="H125" s="1301"/>
      <c r="I125" s="1301"/>
      <c r="J125" s="1301"/>
      <c r="K125" s="1301"/>
      <c r="L125" s="1301"/>
      <c r="M125" s="1301"/>
      <c r="N125" s="1301"/>
      <c r="O125" s="1301"/>
      <c r="P125" s="1301"/>
      <c r="Q125" s="1301"/>
      <c r="R125" s="1301"/>
      <c r="S125" s="1301"/>
    </row>
    <row r="126" spans="1:19" s="538" customFormat="1" x14ac:dyDescent="0.2">
      <c r="A126" s="1301"/>
      <c r="B126" s="1301"/>
      <c r="C126" s="1301"/>
      <c r="D126" s="1301"/>
      <c r="E126" s="1301"/>
      <c r="F126" s="1301"/>
      <c r="G126" s="1301"/>
      <c r="H126" s="1301"/>
      <c r="I126" s="1301"/>
      <c r="J126" s="1301"/>
      <c r="K126" s="1301"/>
      <c r="L126" s="1301"/>
      <c r="M126" s="1301"/>
      <c r="N126" s="1301"/>
      <c r="O126" s="1301"/>
      <c r="P126" s="1301"/>
      <c r="Q126" s="1301"/>
      <c r="R126" s="1301"/>
      <c r="S126" s="1301"/>
    </row>
    <row r="127" spans="1:19" s="538" customFormat="1" x14ac:dyDescent="0.2">
      <c r="A127" s="1301"/>
      <c r="B127" s="1301"/>
      <c r="C127" s="1301"/>
      <c r="D127" s="1301"/>
      <c r="E127" s="1301"/>
      <c r="F127" s="1301"/>
      <c r="G127" s="1301"/>
      <c r="H127" s="1301"/>
      <c r="I127" s="1301"/>
      <c r="J127" s="1301"/>
      <c r="K127" s="1301"/>
      <c r="L127" s="1301"/>
      <c r="M127" s="1301"/>
      <c r="N127" s="1301"/>
      <c r="O127" s="1301"/>
      <c r="P127" s="1301"/>
      <c r="Q127" s="1301"/>
      <c r="R127" s="1301"/>
      <c r="S127" s="1301"/>
    </row>
    <row r="128" spans="1:19" s="538" customFormat="1" x14ac:dyDescent="0.2">
      <c r="A128" s="1301"/>
      <c r="B128" s="1301"/>
      <c r="C128" s="1301"/>
      <c r="D128" s="1301"/>
      <c r="E128" s="1301"/>
      <c r="F128" s="1301"/>
      <c r="G128" s="1301"/>
      <c r="H128" s="1301"/>
      <c r="I128" s="1301"/>
      <c r="J128" s="1301"/>
      <c r="K128" s="1301"/>
      <c r="L128" s="1301"/>
      <c r="M128" s="1301"/>
      <c r="N128" s="1301"/>
      <c r="O128" s="1301"/>
      <c r="P128" s="1301"/>
      <c r="Q128" s="1301"/>
      <c r="R128" s="1301"/>
      <c r="S128" s="1301"/>
    </row>
    <row r="129" spans="1:19" s="538" customFormat="1" x14ac:dyDescent="0.2">
      <c r="A129" s="1301"/>
      <c r="B129" s="1301"/>
      <c r="C129" s="1301"/>
      <c r="D129" s="1301"/>
      <c r="E129" s="1301"/>
      <c r="F129" s="1301"/>
      <c r="G129" s="1301"/>
      <c r="H129" s="1301"/>
      <c r="I129" s="1301"/>
      <c r="J129" s="1301"/>
      <c r="K129" s="1301"/>
      <c r="L129" s="1301"/>
      <c r="M129" s="1301"/>
      <c r="N129" s="1301"/>
      <c r="O129" s="1301"/>
      <c r="P129" s="1301"/>
      <c r="Q129" s="1301"/>
      <c r="R129" s="1301"/>
      <c r="S129" s="1301"/>
    </row>
    <row r="130" spans="1:19" s="538" customFormat="1" x14ac:dyDescent="0.2">
      <c r="A130" s="1301"/>
      <c r="B130" s="1301"/>
      <c r="C130" s="1301"/>
      <c r="D130" s="1301"/>
      <c r="E130" s="1301"/>
      <c r="F130" s="1301"/>
      <c r="G130" s="1301"/>
      <c r="H130" s="1301"/>
      <c r="I130" s="1301"/>
      <c r="J130" s="1301"/>
      <c r="K130" s="1301"/>
      <c r="L130" s="1301"/>
      <c r="M130" s="1301"/>
      <c r="N130" s="1301"/>
      <c r="O130" s="1301"/>
      <c r="P130" s="1301"/>
      <c r="Q130" s="1301"/>
      <c r="R130" s="1301"/>
      <c r="S130" s="1301"/>
    </row>
    <row r="131" spans="1:19" s="538" customFormat="1" x14ac:dyDescent="0.2">
      <c r="A131" s="1301"/>
      <c r="B131" s="1301"/>
      <c r="C131" s="1301"/>
      <c r="D131" s="1301"/>
      <c r="E131" s="1301"/>
      <c r="F131" s="1301"/>
      <c r="G131" s="1301"/>
      <c r="H131" s="1301"/>
      <c r="I131" s="1301"/>
      <c r="J131" s="1301"/>
      <c r="K131" s="1301"/>
      <c r="L131" s="1301"/>
      <c r="M131" s="1301"/>
      <c r="N131" s="1301"/>
      <c r="O131" s="1301"/>
      <c r="P131" s="1301"/>
      <c r="Q131" s="1301"/>
      <c r="R131" s="1301"/>
      <c r="S131" s="1301"/>
    </row>
    <row r="132" spans="1:19" s="538" customFormat="1" x14ac:dyDescent="0.2">
      <c r="A132" s="1301"/>
      <c r="B132" s="1301"/>
      <c r="C132" s="1301"/>
      <c r="D132" s="1301"/>
      <c r="E132" s="1301"/>
      <c r="F132" s="1301"/>
      <c r="G132" s="1301"/>
      <c r="H132" s="1301"/>
      <c r="I132" s="1301"/>
      <c r="J132" s="1301"/>
      <c r="K132" s="1301"/>
      <c r="L132" s="1301"/>
      <c r="M132" s="1301"/>
      <c r="N132" s="1301"/>
      <c r="O132" s="1301"/>
      <c r="P132" s="1301"/>
      <c r="Q132" s="1301"/>
      <c r="R132" s="1301"/>
      <c r="S132" s="1301"/>
    </row>
    <row r="133" spans="1:19" s="538" customFormat="1" x14ac:dyDescent="0.2">
      <c r="A133" s="1301"/>
      <c r="B133" s="1301"/>
      <c r="C133" s="1301"/>
      <c r="D133" s="1301"/>
      <c r="E133" s="1301"/>
      <c r="F133" s="1301"/>
      <c r="G133" s="1301"/>
      <c r="H133" s="1301"/>
      <c r="I133" s="1301"/>
      <c r="J133" s="1301"/>
      <c r="K133" s="1301"/>
      <c r="L133" s="1301"/>
      <c r="M133" s="1301"/>
      <c r="N133" s="1301"/>
      <c r="O133" s="1301"/>
      <c r="P133" s="1301"/>
      <c r="Q133" s="1301"/>
      <c r="R133" s="1301"/>
      <c r="S133" s="1301"/>
    </row>
    <row r="134" spans="1:19" s="538" customFormat="1" x14ac:dyDescent="0.2">
      <c r="A134" s="1301"/>
      <c r="B134" s="1301"/>
      <c r="C134" s="1301"/>
      <c r="D134" s="1301"/>
      <c r="E134" s="1301"/>
      <c r="F134" s="1301"/>
      <c r="G134" s="1301"/>
      <c r="H134" s="1301"/>
      <c r="I134" s="1301"/>
      <c r="J134" s="1301"/>
      <c r="K134" s="1301"/>
      <c r="L134" s="1301"/>
      <c r="M134" s="1301"/>
      <c r="N134" s="1301"/>
      <c r="O134" s="1301"/>
      <c r="P134" s="1301"/>
      <c r="Q134" s="1301"/>
      <c r="R134" s="1301"/>
      <c r="S134" s="1301"/>
    </row>
    <row r="135" spans="1:19" s="538" customFormat="1" x14ac:dyDescent="0.2">
      <c r="A135" s="1301"/>
      <c r="B135" s="1301"/>
      <c r="C135" s="1301"/>
      <c r="D135" s="1301"/>
      <c r="E135" s="1301"/>
      <c r="F135" s="1301"/>
      <c r="G135" s="1301"/>
      <c r="H135" s="1301"/>
      <c r="I135" s="1301"/>
      <c r="J135" s="1301"/>
      <c r="K135" s="1301"/>
      <c r="L135" s="1301"/>
      <c r="M135" s="1301"/>
      <c r="N135" s="1301"/>
      <c r="O135" s="1301"/>
      <c r="P135" s="1301"/>
      <c r="Q135" s="1301"/>
      <c r="R135" s="1301"/>
      <c r="S135" s="1301"/>
    </row>
    <row r="136" spans="1:19" s="538" customFormat="1" x14ac:dyDescent="0.2">
      <c r="A136" s="1301"/>
      <c r="B136" s="1301"/>
      <c r="C136" s="1301"/>
      <c r="D136" s="1301"/>
      <c r="E136" s="1301"/>
      <c r="F136" s="1301"/>
      <c r="G136" s="1301"/>
      <c r="H136" s="1301"/>
      <c r="I136" s="1301"/>
      <c r="J136" s="1301"/>
      <c r="K136" s="1301"/>
      <c r="L136" s="1301"/>
      <c r="M136" s="1301"/>
      <c r="N136" s="1301"/>
      <c r="O136" s="1301"/>
      <c r="P136" s="1301"/>
      <c r="Q136" s="1301"/>
      <c r="R136" s="1301"/>
      <c r="S136" s="1301"/>
    </row>
    <row r="137" spans="1:19" s="538" customFormat="1" x14ac:dyDescent="0.2">
      <c r="A137" s="1301"/>
      <c r="B137" s="1301"/>
      <c r="C137" s="1301"/>
      <c r="D137" s="1301"/>
      <c r="E137" s="1301"/>
      <c r="F137" s="1301"/>
      <c r="G137" s="1301"/>
      <c r="H137" s="1301"/>
      <c r="I137" s="1301"/>
      <c r="J137" s="1301"/>
      <c r="K137" s="1301"/>
      <c r="L137" s="1301"/>
      <c r="M137" s="1301"/>
      <c r="N137" s="1301"/>
      <c r="O137" s="1301"/>
      <c r="P137" s="1301"/>
      <c r="Q137" s="1301"/>
      <c r="R137" s="1301"/>
      <c r="S137" s="1301"/>
    </row>
    <row r="138" spans="1:19" s="538" customFormat="1" x14ac:dyDescent="0.2">
      <c r="A138" s="1301"/>
      <c r="B138" s="1301"/>
      <c r="C138" s="1301"/>
      <c r="D138" s="1301"/>
      <c r="E138" s="1301"/>
      <c r="F138" s="1301"/>
      <c r="G138" s="1301"/>
      <c r="H138" s="1301"/>
      <c r="I138" s="1301"/>
      <c r="J138" s="1301"/>
      <c r="K138" s="1301"/>
      <c r="L138" s="1301"/>
      <c r="M138" s="1301"/>
      <c r="N138" s="1301"/>
      <c r="O138" s="1301"/>
      <c r="P138" s="1301"/>
      <c r="Q138" s="1301"/>
      <c r="R138" s="1301"/>
      <c r="S138" s="1301"/>
    </row>
    <row r="139" spans="1:19" s="538" customFormat="1" x14ac:dyDescent="0.2">
      <c r="A139" s="1301"/>
      <c r="B139" s="1301"/>
      <c r="C139" s="1301"/>
      <c r="D139" s="1301"/>
      <c r="E139" s="1301"/>
      <c r="F139" s="1301"/>
      <c r="G139" s="1301"/>
      <c r="H139" s="1301"/>
      <c r="I139" s="1301"/>
      <c r="J139" s="1301"/>
      <c r="K139" s="1301"/>
      <c r="L139" s="1301"/>
      <c r="M139" s="1301"/>
      <c r="N139" s="1301"/>
      <c r="O139" s="1301"/>
      <c r="P139" s="1301"/>
      <c r="Q139" s="1301"/>
      <c r="R139" s="1301"/>
      <c r="S139" s="1301"/>
    </row>
    <row r="140" spans="1:19" s="538" customFormat="1" x14ac:dyDescent="0.2">
      <c r="A140" s="1301"/>
      <c r="B140" s="1301"/>
      <c r="C140" s="1301"/>
      <c r="D140" s="1301"/>
      <c r="E140" s="1301"/>
      <c r="F140" s="1301"/>
      <c r="G140" s="1301"/>
      <c r="H140" s="1301"/>
      <c r="I140" s="1301"/>
      <c r="J140" s="1301"/>
      <c r="K140" s="1301"/>
      <c r="L140" s="1301"/>
      <c r="M140" s="1301"/>
      <c r="N140" s="1301"/>
      <c r="O140" s="1301"/>
      <c r="P140" s="1301"/>
      <c r="Q140" s="1301"/>
      <c r="R140" s="1301"/>
      <c r="S140" s="1301"/>
    </row>
    <row r="141" spans="1:19" s="538" customFormat="1" x14ac:dyDescent="0.2">
      <c r="A141" s="1301"/>
      <c r="B141" s="1301"/>
      <c r="C141" s="1301"/>
      <c r="D141" s="1301"/>
      <c r="E141" s="1301"/>
      <c r="F141" s="1301"/>
      <c r="G141" s="1301"/>
      <c r="H141" s="1301"/>
      <c r="I141" s="1301"/>
      <c r="J141" s="1301"/>
      <c r="K141" s="1301"/>
      <c r="L141" s="1301"/>
      <c r="M141" s="1301"/>
      <c r="N141" s="1301"/>
      <c r="O141" s="1301"/>
      <c r="P141" s="1301"/>
      <c r="Q141" s="1301"/>
      <c r="R141" s="1301"/>
      <c r="S141" s="1301"/>
    </row>
    <row r="142" spans="1:19" s="538" customFormat="1" x14ac:dyDescent="0.2">
      <c r="A142" s="1301"/>
      <c r="B142" s="1301"/>
      <c r="C142" s="1301"/>
      <c r="D142" s="1301"/>
      <c r="E142" s="1301"/>
      <c r="F142" s="1301"/>
      <c r="G142" s="1301"/>
      <c r="H142" s="1301"/>
      <c r="I142" s="1301"/>
      <c r="J142" s="1301"/>
      <c r="K142" s="1301"/>
      <c r="L142" s="1301"/>
      <c r="M142" s="1301"/>
      <c r="N142" s="1301"/>
      <c r="O142" s="1301"/>
      <c r="P142" s="1301"/>
      <c r="Q142" s="1301"/>
      <c r="R142" s="1301"/>
      <c r="S142" s="1301"/>
    </row>
    <row r="143" spans="1:19" s="538" customFormat="1" x14ac:dyDescent="0.2">
      <c r="A143" s="1301"/>
      <c r="B143" s="1301"/>
      <c r="C143" s="1301"/>
      <c r="D143" s="1301"/>
      <c r="E143" s="1301"/>
      <c r="F143" s="1301"/>
      <c r="G143" s="1301"/>
      <c r="H143" s="1301"/>
      <c r="I143" s="1301"/>
      <c r="J143" s="1301"/>
      <c r="K143" s="1301"/>
      <c r="L143" s="1301"/>
      <c r="M143" s="1301"/>
      <c r="N143" s="1301"/>
      <c r="O143" s="1301"/>
      <c r="P143" s="1301"/>
      <c r="Q143" s="1301"/>
      <c r="R143" s="1301"/>
      <c r="S143" s="1301"/>
    </row>
    <row r="144" spans="1:19" s="538" customFormat="1" x14ac:dyDescent="0.2">
      <c r="A144" s="1301"/>
      <c r="B144" s="1301"/>
      <c r="C144" s="1301"/>
      <c r="D144" s="1301"/>
      <c r="E144" s="1301"/>
      <c r="F144" s="1301"/>
      <c r="G144" s="1301"/>
      <c r="H144" s="1301"/>
      <c r="I144" s="1301"/>
      <c r="J144" s="1301"/>
      <c r="K144" s="1301"/>
      <c r="L144" s="1301"/>
      <c r="M144" s="1301"/>
      <c r="N144" s="1301"/>
      <c r="O144" s="1301"/>
      <c r="P144" s="1301"/>
      <c r="Q144" s="1301"/>
      <c r="R144" s="1301"/>
      <c r="S144" s="1301"/>
    </row>
    <row r="145" spans="1:19" s="538" customFormat="1" x14ac:dyDescent="0.2">
      <c r="A145" s="1301"/>
      <c r="B145" s="1301"/>
      <c r="C145" s="1301"/>
      <c r="D145" s="1301"/>
      <c r="E145" s="1301"/>
      <c r="F145" s="1301"/>
      <c r="G145" s="1301"/>
      <c r="H145" s="1301"/>
      <c r="I145" s="1301"/>
      <c r="J145" s="1301"/>
      <c r="K145" s="1301"/>
      <c r="L145" s="1301"/>
      <c r="M145" s="1301"/>
      <c r="N145" s="1301"/>
      <c r="O145" s="1301"/>
      <c r="P145" s="1301"/>
      <c r="Q145" s="1301"/>
      <c r="R145" s="1301"/>
      <c r="S145" s="1301"/>
    </row>
    <row r="146" spans="1:19" s="538" customFormat="1" x14ac:dyDescent="0.2">
      <c r="A146" s="1301"/>
      <c r="B146" s="1301"/>
      <c r="C146" s="1301"/>
      <c r="D146" s="1301"/>
      <c r="E146" s="1301"/>
      <c r="F146" s="1301"/>
      <c r="G146" s="1301"/>
      <c r="H146" s="1301"/>
      <c r="I146" s="1301"/>
      <c r="J146" s="1301"/>
      <c r="K146" s="1301"/>
      <c r="L146" s="1301"/>
      <c r="M146" s="1301"/>
      <c r="N146" s="1301"/>
      <c r="O146" s="1301"/>
      <c r="P146" s="1301"/>
      <c r="Q146" s="1301"/>
      <c r="R146" s="1301"/>
      <c r="S146" s="1301"/>
    </row>
    <row r="147" spans="1:19" s="538" customFormat="1" x14ac:dyDescent="0.2">
      <c r="A147" s="1301"/>
      <c r="B147" s="1301"/>
      <c r="C147" s="1301"/>
      <c r="D147" s="1301"/>
      <c r="E147" s="1301"/>
      <c r="F147" s="1301"/>
      <c r="G147" s="1301"/>
      <c r="H147" s="1301"/>
      <c r="I147" s="1301"/>
      <c r="J147" s="1301"/>
      <c r="K147" s="1301"/>
      <c r="L147" s="1301"/>
      <c r="M147" s="1301"/>
      <c r="N147" s="1301"/>
      <c r="O147" s="1301"/>
      <c r="P147" s="1301"/>
      <c r="Q147" s="1301"/>
      <c r="R147" s="1301"/>
      <c r="S147" s="1301"/>
    </row>
    <row r="148" spans="1:19" s="538" customFormat="1" x14ac:dyDescent="0.2">
      <c r="A148" s="1301"/>
      <c r="B148" s="1301"/>
      <c r="C148" s="1301"/>
      <c r="D148" s="1301"/>
      <c r="E148" s="1301"/>
      <c r="F148" s="1301"/>
      <c r="G148" s="1301"/>
      <c r="H148" s="1301"/>
      <c r="I148" s="1301"/>
      <c r="J148" s="1301"/>
      <c r="K148" s="1301"/>
      <c r="L148" s="1301"/>
      <c r="M148" s="1301"/>
      <c r="N148" s="1301"/>
      <c r="O148" s="1301"/>
      <c r="P148" s="1301"/>
      <c r="Q148" s="1301"/>
      <c r="R148" s="1301"/>
      <c r="S148" s="1301"/>
    </row>
    <row r="149" spans="1:19" s="538" customFormat="1" x14ac:dyDescent="0.2">
      <c r="A149" s="1301"/>
      <c r="B149" s="1301"/>
      <c r="C149" s="1301"/>
      <c r="D149" s="1301"/>
      <c r="E149" s="1301"/>
      <c r="F149" s="1301"/>
      <c r="G149" s="1301"/>
      <c r="H149" s="1301"/>
      <c r="I149" s="1301"/>
      <c r="J149" s="1301"/>
      <c r="K149" s="1301"/>
      <c r="L149" s="1301"/>
      <c r="M149" s="1301"/>
      <c r="N149" s="1301"/>
      <c r="O149" s="1301"/>
      <c r="P149" s="1301"/>
      <c r="Q149" s="1301"/>
      <c r="R149" s="1301"/>
      <c r="S149" s="1301"/>
    </row>
    <row r="150" spans="1:19" s="538" customFormat="1" x14ac:dyDescent="0.2">
      <c r="A150" s="1301"/>
      <c r="B150" s="1301"/>
      <c r="C150" s="1301"/>
      <c r="D150" s="1301"/>
      <c r="E150" s="1301"/>
      <c r="F150" s="1301"/>
      <c r="G150" s="1301"/>
      <c r="H150" s="1301"/>
      <c r="I150" s="1301"/>
      <c r="J150" s="1301"/>
      <c r="K150" s="1301"/>
      <c r="L150" s="1301"/>
      <c r="M150" s="1301"/>
      <c r="N150" s="1301"/>
      <c r="O150" s="1301"/>
      <c r="P150" s="1301"/>
      <c r="Q150" s="1301"/>
      <c r="R150" s="1301"/>
      <c r="S150" s="1301"/>
    </row>
    <row r="151" spans="1:19" s="538" customFormat="1" x14ac:dyDescent="0.2">
      <c r="A151" s="1301"/>
      <c r="B151" s="1301"/>
      <c r="C151" s="1301"/>
      <c r="D151" s="1301"/>
      <c r="E151" s="1301"/>
      <c r="F151" s="1301"/>
      <c r="G151" s="1301"/>
      <c r="H151" s="1301"/>
      <c r="I151" s="1301"/>
      <c r="J151" s="1301"/>
      <c r="K151" s="1301"/>
      <c r="L151" s="1301"/>
      <c r="M151" s="1301"/>
      <c r="N151" s="1301"/>
      <c r="O151" s="1301"/>
      <c r="P151" s="1301"/>
      <c r="Q151" s="1301"/>
      <c r="R151" s="1301"/>
      <c r="S151" s="1301"/>
    </row>
    <row r="152" spans="1:19" s="538" customFormat="1" x14ac:dyDescent="0.2">
      <c r="A152" s="1301"/>
      <c r="B152" s="1301"/>
      <c r="C152" s="1301"/>
      <c r="D152" s="1301"/>
      <c r="E152" s="1301"/>
      <c r="F152" s="1301"/>
      <c r="G152" s="1301"/>
      <c r="H152" s="1301"/>
      <c r="I152" s="1301"/>
      <c r="J152" s="1301"/>
      <c r="K152" s="1301"/>
      <c r="L152" s="1301"/>
      <c r="M152" s="1301"/>
      <c r="N152" s="1301"/>
      <c r="O152" s="1301"/>
      <c r="P152" s="1301"/>
      <c r="Q152" s="1301"/>
      <c r="R152" s="1301"/>
      <c r="S152" s="1301"/>
    </row>
    <row r="153" spans="1:19" s="538" customFormat="1" x14ac:dyDescent="0.2">
      <c r="A153" s="1301"/>
      <c r="B153" s="1301"/>
      <c r="C153" s="1301"/>
      <c r="D153" s="1301"/>
      <c r="E153" s="1301"/>
      <c r="F153" s="1301"/>
      <c r="G153" s="1301"/>
      <c r="H153" s="1301"/>
      <c r="I153" s="1301"/>
      <c r="J153" s="1301"/>
      <c r="K153" s="1301"/>
      <c r="L153" s="1301"/>
      <c r="M153" s="1301"/>
      <c r="N153" s="1301"/>
      <c r="O153" s="1301"/>
      <c r="P153" s="1301"/>
      <c r="Q153" s="1301"/>
      <c r="R153" s="1301"/>
      <c r="S153" s="1301"/>
    </row>
    <row r="154" spans="1:19" s="538" customFormat="1" x14ac:dyDescent="0.2">
      <c r="A154" s="1301"/>
      <c r="B154" s="1301"/>
      <c r="C154" s="1301"/>
      <c r="D154" s="1301"/>
      <c r="E154" s="1301"/>
      <c r="F154" s="1301"/>
      <c r="G154" s="1301"/>
      <c r="H154" s="1301"/>
      <c r="I154" s="1301"/>
      <c r="J154" s="1301"/>
      <c r="K154" s="1301"/>
      <c r="L154" s="1301"/>
      <c r="M154" s="1301"/>
      <c r="N154" s="1301"/>
      <c r="O154" s="1301"/>
      <c r="P154" s="1301"/>
      <c r="Q154" s="1301"/>
      <c r="R154" s="1301"/>
      <c r="S154" s="1301"/>
    </row>
    <row r="155" spans="1:19" s="538" customFormat="1" x14ac:dyDescent="0.2">
      <c r="A155" s="1301"/>
      <c r="B155" s="1301"/>
      <c r="C155" s="1301"/>
      <c r="D155" s="1301"/>
      <c r="E155" s="1301"/>
      <c r="F155" s="1301"/>
      <c r="G155" s="1301"/>
      <c r="H155" s="1301"/>
      <c r="I155" s="1301"/>
      <c r="J155" s="1301"/>
      <c r="K155" s="1301"/>
      <c r="L155" s="1301"/>
      <c r="M155" s="1301"/>
      <c r="N155" s="1301"/>
      <c r="O155" s="1301"/>
      <c r="P155" s="1301"/>
      <c r="Q155" s="1301"/>
      <c r="R155" s="1301"/>
      <c r="S155" s="1301"/>
    </row>
    <row r="156" spans="1:19" s="538" customFormat="1" x14ac:dyDescent="0.2">
      <c r="A156" s="1301"/>
      <c r="B156" s="1301"/>
      <c r="C156" s="1301"/>
      <c r="D156" s="1301"/>
      <c r="E156" s="1301"/>
      <c r="F156" s="1301"/>
      <c r="G156" s="1301"/>
      <c r="H156" s="1301"/>
      <c r="I156" s="1301"/>
      <c r="J156" s="1301"/>
      <c r="K156" s="1301"/>
      <c r="L156" s="1301"/>
      <c r="M156" s="1301"/>
      <c r="N156" s="1301"/>
      <c r="O156" s="1301"/>
      <c r="P156" s="1301"/>
      <c r="Q156" s="1301"/>
      <c r="R156" s="1301"/>
      <c r="S156" s="1301"/>
    </row>
    <row r="157" spans="1:19" s="538" customFormat="1" x14ac:dyDescent="0.2">
      <c r="A157" s="1301"/>
      <c r="B157" s="1301"/>
      <c r="C157" s="1301"/>
      <c r="D157" s="1301"/>
      <c r="E157" s="1301"/>
      <c r="F157" s="1301"/>
      <c r="G157" s="1301"/>
      <c r="H157" s="1301"/>
      <c r="I157" s="1301"/>
      <c r="J157" s="1301"/>
      <c r="K157" s="1301"/>
      <c r="L157" s="1301"/>
      <c r="M157" s="1301"/>
      <c r="N157" s="1301"/>
      <c r="O157" s="1301"/>
      <c r="P157" s="1301"/>
      <c r="Q157" s="1301"/>
      <c r="R157" s="1301"/>
      <c r="S157" s="1301"/>
    </row>
    <row r="158" spans="1:19" s="538" customFormat="1" x14ac:dyDescent="0.2">
      <c r="A158" s="1301"/>
      <c r="B158" s="1301"/>
      <c r="C158" s="1301"/>
      <c r="D158" s="1301"/>
      <c r="E158" s="1301"/>
      <c r="F158" s="1301"/>
      <c r="G158" s="1301"/>
      <c r="H158" s="1301"/>
      <c r="I158" s="1301"/>
      <c r="J158" s="1301"/>
      <c r="K158" s="1301"/>
      <c r="L158" s="1301"/>
      <c r="M158" s="1301"/>
      <c r="N158" s="1301"/>
      <c r="O158" s="1301"/>
      <c r="P158" s="1301"/>
      <c r="Q158" s="1301"/>
      <c r="R158" s="1301"/>
      <c r="S158" s="1301"/>
    </row>
    <row r="159" spans="1:19" s="538" customFormat="1" x14ac:dyDescent="0.2">
      <c r="A159" s="1301"/>
      <c r="B159" s="1301"/>
      <c r="C159" s="1301"/>
      <c r="D159" s="1301"/>
      <c r="E159" s="1301"/>
      <c r="F159" s="1301"/>
      <c r="G159" s="1301"/>
      <c r="H159" s="1301"/>
      <c r="I159" s="1301"/>
      <c r="J159" s="1301"/>
      <c r="K159" s="1301"/>
      <c r="L159" s="1301"/>
      <c r="M159" s="1301"/>
      <c r="N159" s="1301"/>
      <c r="O159" s="1301"/>
      <c r="P159" s="1301"/>
      <c r="Q159" s="1301"/>
      <c r="R159" s="1301"/>
      <c r="S159" s="1301"/>
    </row>
    <row r="160" spans="1:19" s="538" customFormat="1" x14ac:dyDescent="0.2">
      <c r="A160" s="1301"/>
      <c r="B160" s="1301"/>
      <c r="C160" s="1301"/>
      <c r="D160" s="1301"/>
      <c r="E160" s="1301"/>
      <c r="F160" s="1301"/>
      <c r="G160" s="1301"/>
      <c r="H160" s="1301"/>
      <c r="I160" s="1301"/>
      <c r="J160" s="1301"/>
      <c r="K160" s="1301"/>
      <c r="L160" s="1301"/>
      <c r="M160" s="1301"/>
      <c r="N160" s="1301"/>
      <c r="O160" s="1301"/>
      <c r="P160" s="1301"/>
      <c r="Q160" s="1301"/>
      <c r="R160" s="1301"/>
      <c r="S160" s="1301"/>
    </row>
    <row r="161" spans="1:19" s="538" customFormat="1" x14ac:dyDescent="0.2">
      <c r="A161" s="1301"/>
      <c r="B161" s="1301"/>
      <c r="C161" s="1301"/>
      <c r="D161" s="1301"/>
      <c r="E161" s="1301"/>
      <c r="F161" s="1301"/>
      <c r="G161" s="1301"/>
      <c r="H161" s="1301"/>
      <c r="I161" s="1301"/>
      <c r="J161" s="1301"/>
      <c r="K161" s="1301"/>
      <c r="L161" s="1301"/>
      <c r="M161" s="1301"/>
      <c r="N161" s="1301"/>
      <c r="O161" s="1301"/>
      <c r="P161" s="1301"/>
      <c r="Q161" s="1301"/>
      <c r="R161" s="1301"/>
      <c r="S161" s="1301"/>
    </row>
    <row r="162" spans="1:19" s="538" customFormat="1" x14ac:dyDescent="0.2">
      <c r="A162" s="1301"/>
      <c r="B162" s="1301"/>
      <c r="C162" s="1301"/>
      <c r="D162" s="1301"/>
      <c r="E162" s="1301"/>
      <c r="F162" s="1301"/>
      <c r="G162" s="1301"/>
      <c r="H162" s="1301"/>
      <c r="I162" s="1301"/>
      <c r="J162" s="1301"/>
      <c r="K162" s="1301"/>
      <c r="L162" s="1301"/>
      <c r="M162" s="1301"/>
      <c r="N162" s="1301"/>
      <c r="O162" s="1301"/>
      <c r="P162" s="1301"/>
      <c r="Q162" s="1301"/>
      <c r="R162" s="1301"/>
      <c r="S162" s="1301"/>
    </row>
    <row r="163" spans="1:19" s="538" customFormat="1" x14ac:dyDescent="0.2">
      <c r="A163" s="1301"/>
      <c r="B163" s="1301"/>
      <c r="C163" s="1301"/>
      <c r="D163" s="1301"/>
      <c r="E163" s="1301"/>
      <c r="F163" s="1301"/>
      <c r="G163" s="1301"/>
      <c r="H163" s="1301"/>
      <c r="I163" s="1301"/>
      <c r="J163" s="1301"/>
      <c r="K163" s="1301"/>
      <c r="L163" s="1301"/>
      <c r="M163" s="1301"/>
      <c r="N163" s="1301"/>
      <c r="O163" s="1301"/>
      <c r="P163" s="1301"/>
      <c r="Q163" s="1301"/>
      <c r="R163" s="1301"/>
      <c r="S163" s="1301"/>
    </row>
    <row r="164" spans="1:19" s="538" customFormat="1" x14ac:dyDescent="0.2">
      <c r="A164" s="1301"/>
      <c r="B164" s="1301"/>
      <c r="C164" s="1301"/>
      <c r="D164" s="1301"/>
      <c r="E164" s="1301"/>
      <c r="F164" s="1301"/>
      <c r="G164" s="1301"/>
      <c r="H164" s="1301"/>
      <c r="I164" s="1301"/>
      <c r="J164" s="1301"/>
      <c r="K164" s="1301"/>
      <c r="L164" s="1301"/>
      <c r="M164" s="1301"/>
      <c r="N164" s="1301"/>
      <c r="O164" s="1301"/>
      <c r="P164" s="1301"/>
      <c r="Q164" s="1301"/>
      <c r="R164" s="1301"/>
      <c r="S164" s="1301"/>
    </row>
    <row r="165" spans="1:19" s="538" customFormat="1" x14ac:dyDescent="0.2">
      <c r="A165" s="1301"/>
      <c r="B165" s="1301"/>
      <c r="C165" s="1301"/>
      <c r="D165" s="1301"/>
      <c r="E165" s="1301"/>
      <c r="F165" s="1301"/>
      <c r="G165" s="1301"/>
      <c r="H165" s="1301"/>
      <c r="I165" s="1301"/>
      <c r="J165" s="1301"/>
      <c r="K165" s="1301"/>
      <c r="L165" s="1301"/>
      <c r="M165" s="1301"/>
      <c r="N165" s="1301"/>
      <c r="O165" s="1301"/>
      <c r="P165" s="1301"/>
      <c r="Q165" s="1301"/>
      <c r="R165" s="1301"/>
      <c r="S165" s="1301"/>
    </row>
    <row r="166" spans="1:19" s="538" customFormat="1" x14ac:dyDescent="0.2">
      <c r="A166" s="1301"/>
      <c r="B166" s="1301"/>
      <c r="C166" s="1301"/>
      <c r="D166" s="1301"/>
      <c r="E166" s="1301"/>
      <c r="F166" s="1301"/>
      <c r="G166" s="1301"/>
      <c r="H166" s="1301"/>
      <c r="I166" s="1301"/>
      <c r="J166" s="1301"/>
      <c r="K166" s="1301"/>
      <c r="L166" s="1301"/>
      <c r="M166" s="1301"/>
      <c r="N166" s="1301"/>
      <c r="O166" s="1301"/>
      <c r="P166" s="1301"/>
      <c r="Q166" s="1301"/>
      <c r="R166" s="1301"/>
      <c r="S166" s="1301"/>
    </row>
    <row r="167" spans="1:19" s="538" customFormat="1" x14ac:dyDescent="0.2">
      <c r="A167" s="1301"/>
      <c r="B167" s="1301"/>
      <c r="C167" s="1301"/>
      <c r="D167" s="1301"/>
      <c r="E167" s="1301"/>
      <c r="F167" s="1301"/>
      <c r="G167" s="1301"/>
      <c r="H167" s="1301"/>
      <c r="I167" s="1301"/>
      <c r="J167" s="1301"/>
      <c r="K167" s="1301"/>
      <c r="L167" s="1301"/>
      <c r="M167" s="1301"/>
      <c r="N167" s="1301"/>
      <c r="O167" s="1301"/>
      <c r="P167" s="1301"/>
      <c r="Q167" s="1301"/>
      <c r="R167" s="1301"/>
      <c r="S167" s="1301"/>
    </row>
    <row r="168" spans="1:19" s="538" customFormat="1" x14ac:dyDescent="0.2">
      <c r="A168" s="1301"/>
      <c r="B168" s="1301"/>
      <c r="C168" s="1301"/>
      <c r="D168" s="1301"/>
      <c r="E168" s="1301"/>
      <c r="F168" s="1301"/>
      <c r="G168" s="1301"/>
      <c r="H168" s="1301"/>
      <c r="I168" s="1301"/>
      <c r="J168" s="1301"/>
      <c r="K168" s="1301"/>
      <c r="L168" s="1301"/>
      <c r="M168" s="1301"/>
      <c r="N168" s="1301"/>
      <c r="O168" s="1301"/>
      <c r="P168" s="1301"/>
      <c r="Q168" s="1301"/>
      <c r="R168" s="1301"/>
      <c r="S168" s="1301"/>
    </row>
    <row r="169" spans="1:19" s="538" customFormat="1" x14ac:dyDescent="0.2">
      <c r="A169" s="1301"/>
      <c r="B169" s="1301"/>
      <c r="C169" s="1301"/>
      <c r="D169" s="1301"/>
      <c r="E169" s="1301"/>
      <c r="F169" s="1301"/>
      <c r="G169" s="1301"/>
      <c r="H169" s="1301"/>
      <c r="I169" s="1301"/>
      <c r="J169" s="1301"/>
      <c r="K169" s="1301"/>
      <c r="L169" s="1301"/>
      <c r="M169" s="1301"/>
      <c r="N169" s="1301"/>
      <c r="O169" s="1301"/>
      <c r="P169" s="1301"/>
      <c r="Q169" s="1301"/>
      <c r="R169" s="1301"/>
      <c r="S169" s="1301"/>
    </row>
    <row r="170" spans="1:19" s="538" customFormat="1" x14ac:dyDescent="0.2">
      <c r="A170" s="1301"/>
      <c r="B170" s="1301"/>
      <c r="C170" s="1301"/>
      <c r="D170" s="1301"/>
      <c r="E170" s="1301"/>
      <c r="F170" s="1301"/>
      <c r="G170" s="1301"/>
      <c r="H170" s="1301"/>
      <c r="I170" s="1301"/>
      <c r="J170" s="1301"/>
      <c r="K170" s="1301"/>
      <c r="L170" s="1301"/>
      <c r="M170" s="1301"/>
      <c r="N170" s="1301"/>
      <c r="O170" s="1301"/>
      <c r="P170" s="1301"/>
      <c r="Q170" s="1301"/>
      <c r="R170" s="1301"/>
      <c r="S170" s="1301"/>
    </row>
    <row r="171" spans="1:19" s="538" customFormat="1" x14ac:dyDescent="0.2">
      <c r="A171" s="1301"/>
      <c r="B171" s="1301"/>
      <c r="C171" s="1301"/>
      <c r="D171" s="1301"/>
      <c r="E171" s="1301"/>
      <c r="F171" s="1301"/>
      <c r="G171" s="1301"/>
      <c r="H171" s="1301"/>
      <c r="I171" s="1301"/>
      <c r="J171" s="1301"/>
      <c r="K171" s="1301"/>
      <c r="L171" s="1301"/>
      <c r="M171" s="1301"/>
      <c r="N171" s="1301"/>
      <c r="O171" s="1301"/>
      <c r="P171" s="1301"/>
      <c r="Q171" s="1301"/>
      <c r="R171" s="1301"/>
      <c r="S171" s="1301"/>
    </row>
    <row r="172" spans="1:19" s="538" customFormat="1" x14ac:dyDescent="0.2">
      <c r="A172" s="1301"/>
      <c r="B172" s="1301"/>
      <c r="C172" s="1301"/>
      <c r="D172" s="1301"/>
      <c r="E172" s="1301"/>
      <c r="F172" s="1301"/>
      <c r="G172" s="1301"/>
      <c r="H172" s="1301"/>
      <c r="I172" s="1301"/>
      <c r="J172" s="1301"/>
      <c r="K172" s="1301"/>
      <c r="L172" s="1301"/>
      <c r="M172" s="1301"/>
      <c r="N172" s="1301"/>
      <c r="O172" s="1301"/>
      <c r="P172" s="1301"/>
      <c r="Q172" s="1301"/>
      <c r="R172" s="1301"/>
      <c r="S172" s="1301"/>
    </row>
    <row r="173" spans="1:19" s="538" customFormat="1" x14ac:dyDescent="0.2">
      <c r="A173" s="1301"/>
      <c r="B173" s="1301"/>
      <c r="C173" s="1301"/>
      <c r="D173" s="1301"/>
      <c r="E173" s="1301"/>
      <c r="F173" s="1301"/>
      <c r="G173" s="1301"/>
      <c r="H173" s="1301"/>
      <c r="I173" s="1301"/>
      <c r="J173" s="1301"/>
      <c r="K173" s="1301"/>
      <c r="L173" s="1301"/>
      <c r="M173" s="1301"/>
      <c r="N173" s="1301"/>
      <c r="O173" s="1301"/>
      <c r="P173" s="1301"/>
      <c r="Q173" s="1301"/>
      <c r="R173" s="1301"/>
      <c r="S173" s="1301"/>
    </row>
    <row r="174" spans="1:19" s="538" customFormat="1" x14ac:dyDescent="0.2">
      <c r="A174" s="1301"/>
      <c r="B174" s="1301"/>
      <c r="C174" s="1301"/>
      <c r="D174" s="1301"/>
      <c r="E174" s="1301"/>
      <c r="F174" s="1301"/>
      <c r="G174" s="1301"/>
      <c r="H174" s="1301"/>
      <c r="I174" s="1301"/>
      <c r="J174" s="1301"/>
      <c r="K174" s="1301"/>
      <c r="L174" s="1301"/>
      <c r="M174" s="1301"/>
      <c r="N174" s="1301"/>
      <c r="O174" s="1301"/>
      <c r="P174" s="1301"/>
      <c r="Q174" s="1301"/>
      <c r="R174" s="1301"/>
      <c r="S174" s="1301"/>
    </row>
    <row r="175" spans="1:19" s="538" customFormat="1" x14ac:dyDescent="0.2">
      <c r="A175" s="1301"/>
      <c r="B175" s="1301"/>
      <c r="C175" s="1301"/>
      <c r="D175" s="1301"/>
      <c r="E175" s="1301"/>
      <c r="F175" s="1301"/>
      <c r="G175" s="1301"/>
      <c r="H175" s="1301"/>
      <c r="I175" s="1301"/>
      <c r="J175" s="1301"/>
      <c r="K175" s="1301"/>
      <c r="L175" s="1301"/>
      <c r="M175" s="1301"/>
      <c r="N175" s="1301"/>
      <c r="O175" s="1301"/>
      <c r="P175" s="1301"/>
      <c r="Q175" s="1301"/>
      <c r="R175" s="1301"/>
      <c r="S175" s="1301"/>
    </row>
    <row r="176" spans="1:19" s="538" customFormat="1" x14ac:dyDescent="0.2">
      <c r="A176" s="1301"/>
      <c r="B176" s="1301"/>
      <c r="C176" s="1301"/>
      <c r="D176" s="1301"/>
      <c r="E176" s="1301"/>
      <c r="F176" s="1301"/>
      <c r="G176" s="1301"/>
      <c r="H176" s="1301"/>
      <c r="I176" s="1301"/>
      <c r="J176" s="1301"/>
      <c r="K176" s="1301"/>
      <c r="L176" s="1301"/>
      <c r="M176" s="1301"/>
      <c r="N176" s="1301"/>
      <c r="O176" s="1301"/>
      <c r="P176" s="1301"/>
      <c r="Q176" s="1301"/>
      <c r="R176" s="1301"/>
      <c r="S176" s="1301"/>
    </row>
    <row r="177" spans="1:19" s="538" customFormat="1" x14ac:dyDescent="0.2">
      <c r="A177" s="1301"/>
      <c r="B177" s="1301"/>
      <c r="C177" s="1301"/>
      <c r="D177" s="1301"/>
      <c r="E177" s="1301"/>
      <c r="F177" s="1301"/>
      <c r="G177" s="1301"/>
      <c r="H177" s="1301"/>
      <c r="I177" s="1301"/>
      <c r="J177" s="1301"/>
      <c r="K177" s="1301"/>
      <c r="L177" s="1301"/>
      <c r="M177" s="1301"/>
      <c r="N177" s="1301"/>
      <c r="O177" s="1301"/>
      <c r="P177" s="1301"/>
      <c r="Q177" s="1301"/>
      <c r="R177" s="1301"/>
      <c r="S177" s="1301"/>
    </row>
    <row r="178" spans="1:19" s="538" customFormat="1" x14ac:dyDescent="0.2">
      <c r="A178" s="1301"/>
      <c r="B178" s="1301"/>
      <c r="C178" s="1301"/>
      <c r="D178" s="1301"/>
      <c r="E178" s="1301"/>
      <c r="F178" s="1301"/>
      <c r="G178" s="1301"/>
      <c r="H178" s="1301"/>
      <c r="I178" s="1301"/>
      <c r="J178" s="1301"/>
      <c r="K178" s="1301"/>
      <c r="L178" s="1301"/>
      <c r="M178" s="1301"/>
      <c r="N178" s="1301"/>
      <c r="O178" s="1301"/>
      <c r="P178" s="1301"/>
      <c r="Q178" s="1301"/>
      <c r="R178" s="1301"/>
      <c r="S178" s="1301"/>
    </row>
    <row r="179" spans="1:19" s="538" customFormat="1" x14ac:dyDescent="0.2">
      <c r="A179" s="1301"/>
      <c r="B179" s="1301"/>
      <c r="C179" s="1301"/>
      <c r="D179" s="1301"/>
      <c r="E179" s="1301"/>
      <c r="F179" s="1301"/>
      <c r="G179" s="1301"/>
      <c r="H179" s="1301"/>
      <c r="I179" s="1301"/>
      <c r="J179" s="1301"/>
      <c r="K179" s="1301"/>
      <c r="L179" s="1301"/>
      <c r="M179" s="1301"/>
      <c r="N179" s="1301"/>
      <c r="O179" s="1301"/>
      <c r="P179" s="1301"/>
      <c r="Q179" s="1301"/>
      <c r="R179" s="1301"/>
      <c r="S179" s="1301"/>
    </row>
    <row r="180" spans="1:19" s="538" customFormat="1" x14ac:dyDescent="0.2">
      <c r="A180" s="1301"/>
      <c r="B180" s="1301"/>
      <c r="C180" s="1301"/>
      <c r="D180" s="1301"/>
      <c r="E180" s="1301"/>
      <c r="F180" s="1301"/>
      <c r="G180" s="1301"/>
      <c r="H180" s="1301"/>
      <c r="I180" s="1301"/>
      <c r="J180" s="1301"/>
      <c r="K180" s="1301"/>
      <c r="L180" s="1301"/>
      <c r="M180" s="1301"/>
      <c r="N180" s="1301"/>
      <c r="O180" s="1301"/>
      <c r="P180" s="1301"/>
      <c r="Q180" s="1301"/>
      <c r="R180" s="1301"/>
      <c r="S180" s="1301"/>
    </row>
    <row r="181" spans="1:19" s="538" customFormat="1" x14ac:dyDescent="0.2">
      <c r="A181" s="1301"/>
      <c r="B181" s="1301"/>
      <c r="C181" s="1301"/>
      <c r="D181" s="1301"/>
      <c r="E181" s="1301"/>
      <c r="F181" s="1301"/>
      <c r="G181" s="1301"/>
      <c r="H181" s="1301"/>
      <c r="I181" s="1301"/>
      <c r="J181" s="1301"/>
      <c r="K181" s="1301"/>
      <c r="L181" s="1301"/>
      <c r="M181" s="1301"/>
      <c r="N181" s="1301"/>
      <c r="O181" s="1301"/>
      <c r="P181" s="1301"/>
      <c r="Q181" s="1301"/>
      <c r="R181" s="1301"/>
      <c r="S181" s="1301"/>
    </row>
    <row r="182" spans="1:19" s="538" customFormat="1" x14ac:dyDescent="0.2">
      <c r="A182" s="1301"/>
      <c r="B182" s="1301"/>
      <c r="C182" s="1301"/>
      <c r="D182" s="1301"/>
      <c r="E182" s="1301"/>
      <c r="F182" s="1301"/>
      <c r="G182" s="1301"/>
      <c r="H182" s="1301"/>
      <c r="I182" s="1301"/>
      <c r="J182" s="1301"/>
      <c r="K182" s="1301"/>
      <c r="L182" s="1301"/>
      <c r="M182" s="1301"/>
      <c r="N182" s="1301"/>
      <c r="O182" s="1301"/>
      <c r="P182" s="1301"/>
      <c r="Q182" s="1301"/>
      <c r="R182" s="1301"/>
      <c r="S182" s="1301"/>
    </row>
    <row r="183" spans="1:19" s="538" customFormat="1" x14ac:dyDescent="0.2">
      <c r="A183" s="1301"/>
      <c r="B183" s="1301"/>
      <c r="C183" s="1301"/>
      <c r="D183" s="1301"/>
      <c r="E183" s="1301"/>
      <c r="F183" s="1301"/>
      <c r="G183" s="1301"/>
      <c r="H183" s="1301"/>
      <c r="I183" s="1301"/>
      <c r="J183" s="1301"/>
      <c r="K183" s="1301"/>
      <c r="L183" s="1301"/>
      <c r="M183" s="1301"/>
      <c r="N183" s="1301"/>
      <c r="O183" s="1301"/>
      <c r="P183" s="1301"/>
      <c r="Q183" s="1301"/>
      <c r="R183" s="1301"/>
      <c r="S183" s="1301"/>
    </row>
    <row r="184" spans="1:19" s="538" customFormat="1" x14ac:dyDescent="0.2">
      <c r="A184" s="1301"/>
      <c r="B184" s="1301"/>
      <c r="C184" s="1301"/>
      <c r="D184" s="1301"/>
      <c r="E184" s="1301"/>
      <c r="F184" s="1301"/>
      <c r="G184" s="1301"/>
      <c r="H184" s="1301"/>
      <c r="I184" s="1301"/>
      <c r="J184" s="1301"/>
      <c r="K184" s="1301"/>
      <c r="L184" s="1301"/>
      <c r="M184" s="1301"/>
      <c r="N184" s="1301"/>
      <c r="O184" s="1301"/>
      <c r="P184" s="1301"/>
      <c r="Q184" s="1301"/>
      <c r="R184" s="1301"/>
      <c r="S184" s="1301"/>
    </row>
    <row r="185" spans="1:19" s="538" customFormat="1" x14ac:dyDescent="0.2">
      <c r="A185" s="1301"/>
      <c r="B185" s="1301"/>
      <c r="C185" s="1301"/>
      <c r="D185" s="1301"/>
      <c r="E185" s="1301"/>
      <c r="F185" s="1301"/>
      <c r="G185" s="1301"/>
      <c r="H185" s="1301"/>
      <c r="I185" s="1301"/>
      <c r="J185" s="1301"/>
      <c r="K185" s="1301"/>
      <c r="L185" s="1301"/>
      <c r="M185" s="1301"/>
      <c r="N185" s="1301"/>
      <c r="O185" s="1301"/>
      <c r="P185" s="1301"/>
      <c r="Q185" s="1301"/>
      <c r="R185" s="1301"/>
      <c r="S185" s="1301"/>
    </row>
    <row r="186" spans="1:19" s="538" customFormat="1" x14ac:dyDescent="0.2">
      <c r="A186" s="1301"/>
      <c r="B186" s="1301"/>
      <c r="C186" s="1301"/>
      <c r="D186" s="1301"/>
      <c r="E186" s="1301"/>
      <c r="F186" s="1301"/>
      <c r="G186" s="1301"/>
      <c r="H186" s="1301"/>
      <c r="I186" s="1301"/>
      <c r="J186" s="1301"/>
      <c r="K186" s="1301"/>
      <c r="L186" s="1301"/>
      <c r="M186" s="1301"/>
      <c r="N186" s="1301"/>
      <c r="O186" s="1301"/>
      <c r="P186" s="1301"/>
      <c r="Q186" s="1301"/>
      <c r="R186" s="1301"/>
      <c r="S186" s="1301"/>
    </row>
    <row r="187" spans="1:19" s="538" customFormat="1" x14ac:dyDescent="0.2">
      <c r="A187" s="1301"/>
      <c r="B187" s="1301"/>
      <c r="C187" s="1301"/>
      <c r="D187" s="1301"/>
      <c r="E187" s="1301"/>
      <c r="F187" s="1301"/>
      <c r="G187" s="1301"/>
      <c r="H187" s="1301"/>
      <c r="I187" s="1301"/>
      <c r="J187" s="1301"/>
      <c r="K187" s="1301"/>
      <c r="L187" s="1301"/>
      <c r="M187" s="1301"/>
      <c r="N187" s="1301"/>
      <c r="O187" s="1301"/>
      <c r="P187" s="1301"/>
      <c r="Q187" s="1301"/>
      <c r="R187" s="1301"/>
      <c r="S187" s="1301"/>
    </row>
    <row r="188" spans="1:19" s="538" customFormat="1" x14ac:dyDescent="0.2">
      <c r="A188" s="1301"/>
      <c r="B188" s="1301"/>
      <c r="C188" s="1301"/>
      <c r="D188" s="1301"/>
      <c r="E188" s="1301"/>
      <c r="F188" s="1301"/>
      <c r="G188" s="1301"/>
      <c r="H188" s="1301"/>
      <c r="I188" s="1301"/>
      <c r="J188" s="1301"/>
      <c r="K188" s="1301"/>
      <c r="L188" s="1301"/>
      <c r="M188" s="1301"/>
      <c r="N188" s="1301"/>
      <c r="O188" s="1301"/>
      <c r="P188" s="1301"/>
      <c r="Q188" s="1301"/>
      <c r="R188" s="1301"/>
      <c r="S188" s="1301"/>
    </row>
    <row r="189" spans="1:19" s="538" customFormat="1" x14ac:dyDescent="0.2">
      <c r="A189" s="1301"/>
      <c r="B189" s="1301"/>
      <c r="C189" s="1301"/>
      <c r="D189" s="1301"/>
      <c r="E189" s="1301"/>
      <c r="F189" s="1301"/>
      <c r="G189" s="1301"/>
      <c r="H189" s="1301"/>
      <c r="I189" s="1301"/>
      <c r="J189" s="1301"/>
      <c r="K189" s="1301"/>
      <c r="L189" s="1301"/>
      <c r="M189" s="1301"/>
      <c r="N189" s="1301"/>
      <c r="O189" s="1301"/>
      <c r="P189" s="1301"/>
      <c r="Q189" s="1301"/>
      <c r="R189" s="1301"/>
      <c r="S189" s="1301"/>
    </row>
    <row r="190" spans="1:19" s="538" customFormat="1" x14ac:dyDescent="0.2">
      <c r="A190" s="1301"/>
      <c r="B190" s="1301"/>
      <c r="C190" s="1301"/>
      <c r="D190" s="1301"/>
      <c r="E190" s="1301"/>
      <c r="F190" s="1301"/>
      <c r="G190" s="1301"/>
      <c r="H190" s="1301"/>
      <c r="I190" s="1301"/>
      <c r="J190" s="1301"/>
      <c r="K190" s="1301"/>
      <c r="L190" s="1301"/>
      <c r="M190" s="1301"/>
      <c r="N190" s="1301"/>
      <c r="O190" s="1301"/>
      <c r="P190" s="1301"/>
      <c r="Q190" s="1301"/>
      <c r="R190" s="1301"/>
      <c r="S190" s="1301"/>
    </row>
    <row r="191" spans="1:19" s="538" customFormat="1" x14ac:dyDescent="0.2">
      <c r="A191" s="1301"/>
      <c r="B191" s="1301"/>
      <c r="C191" s="1301"/>
      <c r="D191" s="1301"/>
      <c r="E191" s="1301"/>
      <c r="F191" s="1301"/>
      <c r="G191" s="1301"/>
      <c r="H191" s="1301"/>
      <c r="I191" s="1301"/>
      <c r="J191" s="1301"/>
      <c r="K191" s="1301"/>
      <c r="L191" s="1301"/>
      <c r="M191" s="1301"/>
      <c r="N191" s="1301"/>
      <c r="O191" s="1301"/>
      <c r="P191" s="1301"/>
      <c r="Q191" s="1301"/>
      <c r="R191" s="1301"/>
      <c r="S191" s="1301"/>
    </row>
    <row r="192" spans="1:19" s="538" customFormat="1" x14ac:dyDescent="0.2">
      <c r="A192" s="1301"/>
      <c r="B192" s="1301"/>
      <c r="C192" s="1301"/>
      <c r="D192" s="1301"/>
      <c r="E192" s="1301"/>
      <c r="F192" s="1301"/>
      <c r="G192" s="1301"/>
      <c r="H192" s="1301"/>
      <c r="I192" s="1301"/>
      <c r="J192" s="1301"/>
      <c r="K192" s="1301"/>
      <c r="L192" s="1301"/>
      <c r="M192" s="1301"/>
      <c r="N192" s="1301"/>
      <c r="O192" s="1301"/>
      <c r="P192" s="1301"/>
      <c r="Q192" s="1301"/>
      <c r="R192" s="1301"/>
      <c r="S192" s="1301"/>
    </row>
    <row r="193" spans="1:19" s="538" customFormat="1" x14ac:dyDescent="0.2">
      <c r="A193" s="1301"/>
      <c r="B193" s="1301"/>
      <c r="C193" s="1301"/>
      <c r="D193" s="1301"/>
      <c r="E193" s="1301"/>
      <c r="F193" s="1301"/>
      <c r="G193" s="1301"/>
      <c r="H193" s="1301"/>
      <c r="I193" s="1301"/>
      <c r="J193" s="1301"/>
      <c r="K193" s="1301"/>
      <c r="L193" s="1301"/>
      <c r="M193" s="1301"/>
      <c r="N193" s="1301"/>
      <c r="O193" s="1301"/>
      <c r="P193" s="1301"/>
      <c r="Q193" s="1301"/>
      <c r="R193" s="1301"/>
      <c r="S193" s="1301"/>
    </row>
    <row r="194" spans="1:19" s="538" customFormat="1" x14ac:dyDescent="0.2">
      <c r="A194" s="1301"/>
      <c r="B194" s="1301"/>
      <c r="C194" s="1301"/>
      <c r="D194" s="1301"/>
      <c r="E194" s="1301"/>
      <c r="F194" s="1301"/>
      <c r="G194" s="1301"/>
      <c r="H194" s="1301"/>
      <c r="I194" s="1301"/>
      <c r="J194" s="1301"/>
      <c r="K194" s="1301"/>
      <c r="L194" s="1301"/>
      <c r="M194" s="1301"/>
      <c r="N194" s="1301"/>
      <c r="O194" s="1301"/>
      <c r="P194" s="1301"/>
      <c r="Q194" s="1301"/>
      <c r="R194" s="1301"/>
      <c r="S194" s="1301"/>
    </row>
    <row r="195" spans="1:19" s="538" customFormat="1" x14ac:dyDescent="0.2">
      <c r="A195" s="1301"/>
      <c r="B195" s="1301"/>
      <c r="C195" s="1301"/>
      <c r="D195" s="1301"/>
      <c r="E195" s="1301"/>
      <c r="F195" s="1301"/>
      <c r="G195" s="1301"/>
      <c r="H195" s="1301"/>
      <c r="I195" s="1301"/>
      <c r="J195" s="1301"/>
      <c r="K195" s="1301"/>
      <c r="L195" s="1301"/>
      <c r="M195" s="1301"/>
      <c r="N195" s="1301"/>
      <c r="O195" s="1301"/>
      <c r="P195" s="1301"/>
      <c r="Q195" s="1301"/>
      <c r="R195" s="1301"/>
      <c r="S195" s="1301"/>
    </row>
    <row r="196" spans="1:19" s="538" customFormat="1" x14ac:dyDescent="0.2">
      <c r="A196" s="1301"/>
      <c r="B196" s="1301"/>
      <c r="C196" s="1301"/>
      <c r="D196" s="1301"/>
      <c r="E196" s="1301"/>
      <c r="F196" s="1301"/>
      <c r="G196" s="1301"/>
      <c r="H196" s="1301"/>
      <c r="I196" s="1301"/>
      <c r="J196" s="1301"/>
      <c r="K196" s="1301"/>
      <c r="L196" s="1301"/>
      <c r="M196" s="1301"/>
      <c r="N196" s="1301"/>
      <c r="O196" s="1301"/>
      <c r="P196" s="1301"/>
      <c r="Q196" s="1301"/>
      <c r="R196" s="1301"/>
      <c r="S196" s="1301"/>
    </row>
    <row r="197" spans="1:19" s="538" customFormat="1" x14ac:dyDescent="0.2">
      <c r="A197" s="1301"/>
      <c r="B197" s="1301"/>
      <c r="C197" s="1301"/>
      <c r="D197" s="1301"/>
      <c r="E197" s="1301"/>
      <c r="F197" s="1301"/>
      <c r="G197" s="1301"/>
      <c r="H197" s="1301"/>
      <c r="I197" s="1301"/>
      <c r="J197" s="1301"/>
      <c r="K197" s="1301"/>
      <c r="L197" s="1301"/>
      <c r="M197" s="1301"/>
      <c r="N197" s="1301"/>
      <c r="O197" s="1301"/>
      <c r="P197" s="1301"/>
      <c r="Q197" s="1301"/>
      <c r="R197" s="1301"/>
      <c r="S197" s="1301"/>
    </row>
    <row r="198" spans="1:19" s="538" customFormat="1" x14ac:dyDescent="0.2">
      <c r="A198" s="1301"/>
      <c r="B198" s="1301"/>
      <c r="C198" s="1301"/>
      <c r="D198" s="1301"/>
      <c r="E198" s="1301"/>
      <c r="F198" s="1301"/>
      <c r="G198" s="1301"/>
      <c r="H198" s="1301"/>
      <c r="I198" s="1301"/>
      <c r="J198" s="1301"/>
      <c r="K198" s="1301"/>
      <c r="L198" s="1301"/>
      <c r="M198" s="1301"/>
      <c r="N198" s="1301"/>
      <c r="O198" s="1301"/>
      <c r="P198" s="1301"/>
      <c r="Q198" s="1301"/>
      <c r="R198" s="1301"/>
      <c r="S198" s="1301"/>
    </row>
    <row r="199" spans="1:19" s="538" customFormat="1" x14ac:dyDescent="0.2">
      <c r="A199" s="1301"/>
      <c r="B199" s="1301"/>
      <c r="C199" s="1301"/>
      <c r="D199" s="1301"/>
      <c r="E199" s="1301"/>
      <c r="F199" s="1301"/>
      <c r="G199" s="1301"/>
      <c r="H199" s="1301"/>
      <c r="I199" s="1301"/>
      <c r="J199" s="1301"/>
      <c r="K199" s="1301"/>
      <c r="L199" s="1301"/>
      <c r="M199" s="1301"/>
      <c r="N199" s="1301"/>
      <c r="O199" s="1301"/>
      <c r="P199" s="1301"/>
      <c r="Q199" s="1301"/>
      <c r="R199" s="1301"/>
      <c r="S199" s="1301"/>
    </row>
    <row r="200" spans="1:19" s="538" customFormat="1" x14ac:dyDescent="0.2">
      <c r="A200" s="1301"/>
      <c r="B200" s="1301"/>
      <c r="C200" s="1301"/>
      <c r="D200" s="1301"/>
      <c r="E200" s="1301"/>
      <c r="F200" s="1301"/>
      <c r="G200" s="1301"/>
      <c r="H200" s="1301"/>
      <c r="I200" s="1301"/>
      <c r="J200" s="1301"/>
      <c r="K200" s="1301"/>
      <c r="L200" s="1301"/>
      <c r="M200" s="1301"/>
      <c r="N200" s="1301"/>
      <c r="O200" s="1301"/>
      <c r="P200" s="1301"/>
      <c r="Q200" s="1301"/>
      <c r="R200" s="1301"/>
      <c r="S200" s="1301"/>
    </row>
    <row r="201" spans="1:19" s="538" customFormat="1" x14ac:dyDescent="0.2">
      <c r="A201" s="1301"/>
      <c r="B201" s="1301"/>
      <c r="C201" s="1301"/>
      <c r="D201" s="1301"/>
      <c r="E201" s="1301"/>
      <c r="F201" s="1301"/>
      <c r="G201" s="1301"/>
      <c r="H201" s="1301"/>
      <c r="I201" s="1301"/>
      <c r="J201" s="1301"/>
      <c r="K201" s="1301"/>
      <c r="L201" s="1301"/>
      <c r="M201" s="1301"/>
      <c r="N201" s="1301"/>
      <c r="O201" s="1301"/>
      <c r="P201" s="1301"/>
      <c r="Q201" s="1301"/>
      <c r="R201" s="1301"/>
      <c r="S201" s="1301"/>
    </row>
    <row r="202" spans="1:19" s="538" customFormat="1" x14ac:dyDescent="0.2">
      <c r="A202" s="1301"/>
      <c r="B202" s="1301"/>
      <c r="C202" s="1301"/>
      <c r="D202" s="1301"/>
      <c r="E202" s="1301"/>
      <c r="F202" s="1301"/>
      <c r="G202" s="1301"/>
      <c r="H202" s="1301"/>
      <c r="I202" s="1301"/>
      <c r="J202" s="1301"/>
      <c r="K202" s="1301"/>
      <c r="L202" s="1301"/>
      <c r="M202" s="1301"/>
      <c r="N202" s="1301"/>
      <c r="O202" s="1301"/>
      <c r="P202" s="1301"/>
      <c r="Q202" s="1301"/>
      <c r="R202" s="1301"/>
      <c r="S202" s="1301"/>
    </row>
    <row r="203" spans="1:19" s="538" customFormat="1" x14ac:dyDescent="0.2">
      <c r="A203" s="1301"/>
      <c r="B203" s="1301"/>
      <c r="C203" s="1301"/>
      <c r="D203" s="1301"/>
      <c r="E203" s="1301"/>
      <c r="F203" s="1301"/>
      <c r="G203" s="1301"/>
      <c r="H203" s="1301"/>
      <c r="I203" s="1301"/>
      <c r="J203" s="1301"/>
      <c r="K203" s="1301"/>
      <c r="L203" s="1301"/>
      <c r="M203" s="1301"/>
      <c r="N203" s="1301"/>
      <c r="O203" s="1301"/>
      <c r="P203" s="1301"/>
      <c r="Q203" s="1301"/>
      <c r="R203" s="1301"/>
      <c r="S203" s="1301"/>
    </row>
    <row r="204" spans="1:19" s="538" customFormat="1" x14ac:dyDescent="0.2">
      <c r="A204" s="1301"/>
      <c r="B204" s="1301"/>
      <c r="C204" s="1301"/>
      <c r="D204" s="1301"/>
      <c r="E204" s="1301"/>
      <c r="F204" s="1301"/>
      <c r="G204" s="1301"/>
      <c r="H204" s="1301"/>
      <c r="I204" s="1301"/>
      <c r="J204" s="1301"/>
      <c r="K204" s="1301"/>
      <c r="L204" s="1301"/>
      <c r="M204" s="1301"/>
      <c r="N204" s="1301"/>
      <c r="O204" s="1301"/>
      <c r="P204" s="1301"/>
      <c r="Q204" s="1301"/>
      <c r="R204" s="1301"/>
      <c r="S204" s="1301"/>
    </row>
    <row r="205" spans="1:19" s="538" customFormat="1" x14ac:dyDescent="0.2">
      <c r="A205" s="1301"/>
      <c r="B205" s="1301"/>
      <c r="C205" s="1301"/>
      <c r="D205" s="1301"/>
      <c r="E205" s="1301"/>
      <c r="F205" s="1301"/>
      <c r="G205" s="1301"/>
      <c r="H205" s="1301"/>
      <c r="I205" s="1301"/>
      <c r="J205" s="1301"/>
      <c r="K205" s="1301"/>
      <c r="L205" s="1301"/>
      <c r="M205" s="1301"/>
      <c r="N205" s="1301"/>
      <c r="O205" s="1301"/>
      <c r="P205" s="1301"/>
      <c r="Q205" s="1301"/>
      <c r="R205" s="1301"/>
      <c r="S205" s="1301"/>
    </row>
    <row r="206" spans="1:19" s="538" customFormat="1" x14ac:dyDescent="0.2">
      <c r="A206" s="1301"/>
      <c r="B206" s="1301"/>
      <c r="C206" s="1301"/>
      <c r="D206" s="1301"/>
      <c r="E206" s="1301"/>
      <c r="F206" s="1301"/>
      <c r="G206" s="1301"/>
      <c r="H206" s="1301"/>
      <c r="I206" s="1301"/>
      <c r="J206" s="1301"/>
      <c r="K206" s="1301"/>
      <c r="L206" s="1301"/>
      <c r="M206" s="1301"/>
      <c r="N206" s="1301"/>
      <c r="O206" s="1301"/>
      <c r="P206" s="1301"/>
      <c r="Q206" s="1301"/>
      <c r="R206" s="1301"/>
      <c r="S206" s="1301"/>
    </row>
    <row r="207" spans="1:19" s="538" customFormat="1" x14ac:dyDescent="0.2">
      <c r="A207" s="1301"/>
      <c r="B207" s="1301"/>
      <c r="C207" s="1301"/>
      <c r="D207" s="1301"/>
      <c r="E207" s="1301"/>
      <c r="F207" s="1301"/>
      <c r="G207" s="1301"/>
      <c r="H207" s="1301"/>
      <c r="I207" s="1301"/>
      <c r="J207" s="1301"/>
      <c r="K207" s="1301"/>
      <c r="L207" s="1301"/>
      <c r="M207" s="1301"/>
      <c r="N207" s="1301"/>
      <c r="O207" s="1301"/>
      <c r="P207" s="1301"/>
      <c r="Q207" s="1301"/>
      <c r="R207" s="1301"/>
      <c r="S207" s="1301"/>
    </row>
    <row r="208" spans="1:19" s="538" customFormat="1" x14ac:dyDescent="0.2">
      <c r="A208" s="1301"/>
      <c r="B208" s="1301"/>
      <c r="C208" s="1301"/>
      <c r="D208" s="1301"/>
      <c r="E208" s="1301"/>
      <c r="F208" s="1301"/>
      <c r="G208" s="1301"/>
      <c r="H208" s="1301"/>
      <c r="I208" s="1301"/>
      <c r="J208" s="1301"/>
      <c r="K208" s="1301"/>
      <c r="L208" s="1301"/>
      <c r="M208" s="1301"/>
      <c r="N208" s="1301"/>
      <c r="O208" s="1301"/>
      <c r="P208" s="1301"/>
      <c r="Q208" s="1301"/>
      <c r="R208" s="1301"/>
      <c r="S208" s="1301"/>
    </row>
    <row r="209" spans="1:19" s="538" customFormat="1" x14ac:dyDescent="0.2">
      <c r="A209" s="1301"/>
      <c r="B209" s="1301"/>
      <c r="C209" s="1301"/>
      <c r="D209" s="1301"/>
      <c r="E209" s="1301"/>
      <c r="F209" s="1301"/>
      <c r="G209" s="1301"/>
      <c r="H209" s="1301"/>
      <c r="I209" s="1301"/>
      <c r="J209" s="1301"/>
      <c r="K209" s="1301"/>
      <c r="L209" s="1301"/>
      <c r="M209" s="1301"/>
      <c r="N209" s="1301"/>
      <c r="O209" s="1301"/>
      <c r="P209" s="1301"/>
      <c r="Q209" s="1301"/>
      <c r="R209" s="1301"/>
      <c r="S209" s="1301"/>
    </row>
    <row r="210" spans="1:19" s="538" customFormat="1" x14ac:dyDescent="0.2">
      <c r="A210" s="1301"/>
      <c r="B210" s="1301"/>
      <c r="C210" s="1301"/>
      <c r="D210" s="1301"/>
      <c r="E210" s="1301"/>
      <c r="F210" s="1301"/>
      <c r="G210" s="1301"/>
      <c r="H210" s="1301"/>
      <c r="I210" s="1301"/>
      <c r="J210" s="1301"/>
      <c r="K210" s="1301"/>
      <c r="L210" s="1301"/>
      <c r="M210" s="1301"/>
      <c r="N210" s="1301"/>
      <c r="O210" s="1301"/>
      <c r="P210" s="1301"/>
      <c r="Q210" s="1301"/>
      <c r="R210" s="1301"/>
      <c r="S210" s="1301"/>
    </row>
    <row r="211" spans="1:19" s="538" customFormat="1" x14ac:dyDescent="0.2">
      <c r="A211" s="1301"/>
      <c r="B211" s="1301"/>
      <c r="C211" s="1301"/>
      <c r="D211" s="1301"/>
      <c r="E211" s="1301"/>
      <c r="F211" s="1301"/>
      <c r="G211" s="1301"/>
      <c r="H211" s="1301"/>
      <c r="I211" s="1301"/>
      <c r="J211" s="1301"/>
      <c r="K211" s="1301"/>
      <c r="L211" s="1301"/>
      <c r="M211" s="1301"/>
      <c r="N211" s="1301"/>
      <c r="O211" s="1301"/>
      <c r="P211" s="1301"/>
      <c r="Q211" s="1301"/>
      <c r="R211" s="1301"/>
      <c r="S211" s="1301"/>
    </row>
    <row r="212" spans="1:19" s="538" customFormat="1" x14ac:dyDescent="0.2">
      <c r="A212" s="1301"/>
      <c r="B212" s="1301"/>
      <c r="C212" s="1301"/>
      <c r="D212" s="1301"/>
      <c r="E212" s="1301"/>
      <c r="F212" s="1301"/>
      <c r="G212" s="1301"/>
      <c r="H212" s="1301"/>
      <c r="I212" s="1301"/>
      <c r="J212" s="1301"/>
      <c r="K212" s="1301"/>
      <c r="L212" s="1301"/>
      <c r="M212" s="1301"/>
      <c r="N212" s="1301"/>
      <c r="O212" s="1301"/>
      <c r="P212" s="1301"/>
      <c r="Q212" s="1301"/>
      <c r="R212" s="1301"/>
      <c r="S212" s="1301"/>
    </row>
    <row r="213" spans="1:19" s="538" customFormat="1" x14ac:dyDescent="0.2">
      <c r="A213" s="1301"/>
      <c r="B213" s="1301"/>
      <c r="C213" s="1301"/>
      <c r="D213" s="1301"/>
      <c r="E213" s="1301"/>
      <c r="F213" s="1301"/>
      <c r="G213" s="1301"/>
      <c r="H213" s="1301"/>
      <c r="I213" s="1301"/>
      <c r="J213" s="1301"/>
      <c r="K213" s="1301"/>
      <c r="L213" s="1301"/>
      <c r="M213" s="1301"/>
      <c r="N213" s="1301"/>
      <c r="O213" s="1301"/>
      <c r="P213" s="1301"/>
      <c r="Q213" s="1301"/>
      <c r="R213" s="1301"/>
      <c r="S213" s="1301"/>
    </row>
    <row r="214" spans="1:19" s="538" customFormat="1" x14ac:dyDescent="0.2">
      <c r="A214" s="1301"/>
      <c r="B214" s="1301"/>
      <c r="C214" s="1301"/>
      <c r="D214" s="1301"/>
      <c r="E214" s="1301"/>
      <c r="F214" s="1301"/>
      <c r="G214" s="1301"/>
      <c r="H214" s="1301"/>
      <c r="I214" s="1301"/>
      <c r="J214" s="1301"/>
      <c r="K214" s="1301"/>
      <c r="L214" s="1301"/>
      <c r="M214" s="1301"/>
      <c r="N214" s="1301"/>
      <c r="O214" s="1301"/>
      <c r="P214" s="1301"/>
      <c r="Q214" s="1301"/>
      <c r="R214" s="1301"/>
      <c r="S214" s="1301"/>
    </row>
    <row r="215" spans="1:19" s="538" customFormat="1" x14ac:dyDescent="0.2">
      <c r="A215" s="1301"/>
      <c r="B215" s="1301"/>
      <c r="C215" s="1301"/>
      <c r="D215" s="1301"/>
      <c r="E215" s="1301"/>
      <c r="F215" s="1301"/>
      <c r="G215" s="1301"/>
      <c r="H215" s="1301"/>
      <c r="I215" s="1301"/>
      <c r="J215" s="1301"/>
      <c r="K215" s="1301"/>
      <c r="L215" s="1301"/>
      <c r="M215" s="1301"/>
      <c r="N215" s="1301"/>
      <c r="O215" s="1301"/>
      <c r="P215" s="1301"/>
      <c r="Q215" s="1301"/>
      <c r="R215" s="1301"/>
      <c r="S215" s="1301"/>
    </row>
    <row r="216" spans="1:19" s="538" customFormat="1" x14ac:dyDescent="0.2">
      <c r="A216" s="1301"/>
      <c r="B216" s="1301"/>
      <c r="C216" s="1301"/>
      <c r="D216" s="1301"/>
      <c r="E216" s="1301"/>
      <c r="F216" s="1301"/>
      <c r="G216" s="1301"/>
      <c r="H216" s="1301"/>
      <c r="I216" s="1301"/>
      <c r="J216" s="1301"/>
      <c r="K216" s="1301"/>
      <c r="L216" s="1301"/>
      <c r="M216" s="1301"/>
      <c r="N216" s="1301"/>
      <c r="O216" s="1301"/>
      <c r="P216" s="1301"/>
      <c r="Q216" s="1301"/>
      <c r="R216" s="1301"/>
      <c r="S216" s="1301"/>
    </row>
    <row r="217" spans="1:19" s="538" customFormat="1" x14ac:dyDescent="0.2">
      <c r="A217" s="1301"/>
      <c r="B217" s="1301"/>
      <c r="C217" s="1301"/>
      <c r="D217" s="1301"/>
      <c r="E217" s="1301"/>
      <c r="F217" s="1301"/>
      <c r="G217" s="1301"/>
      <c r="H217" s="1301"/>
      <c r="I217" s="1301"/>
      <c r="J217" s="1301"/>
      <c r="K217" s="1301"/>
      <c r="L217" s="1301"/>
      <c r="M217" s="1301"/>
      <c r="N217" s="1301"/>
      <c r="O217" s="1301"/>
      <c r="P217" s="1301"/>
      <c r="Q217" s="1301"/>
      <c r="R217" s="1301"/>
      <c r="S217" s="1301"/>
    </row>
    <row r="218" spans="1:19" s="538" customFormat="1" x14ac:dyDescent="0.2">
      <c r="A218" s="1301"/>
      <c r="B218" s="1301"/>
      <c r="C218" s="1301"/>
      <c r="D218" s="1301"/>
      <c r="E218" s="1301"/>
      <c r="F218" s="1301"/>
      <c r="G218" s="1301"/>
      <c r="H218" s="1301"/>
      <c r="I218" s="1301"/>
      <c r="J218" s="1301"/>
      <c r="K218" s="1301"/>
      <c r="L218" s="1301"/>
      <c r="M218" s="1301"/>
      <c r="N218" s="1301"/>
      <c r="O218" s="1301"/>
      <c r="P218" s="1301"/>
      <c r="Q218" s="1301"/>
      <c r="R218" s="1301"/>
      <c r="S218" s="1301"/>
    </row>
    <row r="219" spans="1:19" s="538" customFormat="1" x14ac:dyDescent="0.2">
      <c r="A219" s="1301"/>
      <c r="B219" s="1301"/>
      <c r="C219" s="1301"/>
      <c r="D219" s="1301"/>
      <c r="E219" s="1301"/>
      <c r="F219" s="1301"/>
      <c r="G219" s="1301"/>
      <c r="H219" s="1301"/>
      <c r="I219" s="1301"/>
      <c r="J219" s="1301"/>
      <c r="K219" s="1301"/>
      <c r="L219" s="1301"/>
      <c r="M219" s="1301"/>
      <c r="N219" s="1301"/>
      <c r="O219" s="1301"/>
      <c r="P219" s="1301"/>
      <c r="Q219" s="1301"/>
      <c r="R219" s="1301"/>
      <c r="S219" s="1301"/>
    </row>
    <row r="220" spans="1:19" s="538" customFormat="1" x14ac:dyDescent="0.2">
      <c r="A220" s="1301"/>
      <c r="B220" s="1301"/>
      <c r="C220" s="1301"/>
      <c r="D220" s="1301"/>
      <c r="E220" s="1301"/>
      <c r="F220" s="1301"/>
      <c r="G220" s="1301"/>
      <c r="H220" s="1301"/>
      <c r="I220" s="1301"/>
      <c r="J220" s="1301"/>
      <c r="K220" s="1301"/>
      <c r="L220" s="1301"/>
      <c r="M220" s="1301"/>
      <c r="N220" s="1301"/>
      <c r="O220" s="1301"/>
      <c r="P220" s="1301"/>
      <c r="Q220" s="1301"/>
      <c r="R220" s="1301"/>
      <c r="S220" s="1301"/>
    </row>
    <row r="221" spans="1:19" s="538" customFormat="1" x14ac:dyDescent="0.2">
      <c r="A221" s="1301"/>
      <c r="B221" s="1301"/>
      <c r="C221" s="1301"/>
      <c r="D221" s="1301"/>
      <c r="E221" s="1301"/>
      <c r="F221" s="1301"/>
      <c r="G221" s="1301"/>
      <c r="H221" s="1301"/>
      <c r="I221" s="1301"/>
      <c r="J221" s="1301"/>
      <c r="K221" s="1301"/>
      <c r="L221" s="1301"/>
      <c r="M221" s="1301"/>
      <c r="N221" s="1301"/>
      <c r="O221" s="1301"/>
      <c r="P221" s="1301"/>
      <c r="Q221" s="1301"/>
      <c r="R221" s="1301"/>
      <c r="S221" s="1301"/>
    </row>
    <row r="222" spans="1:19" s="538" customFormat="1" x14ac:dyDescent="0.2">
      <c r="A222" s="1301"/>
      <c r="B222" s="1301"/>
      <c r="C222" s="1301"/>
      <c r="D222" s="1301"/>
      <c r="E222" s="1301"/>
      <c r="F222" s="1301"/>
      <c r="G222" s="1301"/>
      <c r="H222" s="1301"/>
      <c r="I222" s="1301"/>
      <c r="J222" s="1301"/>
      <c r="K222" s="1301"/>
      <c r="L222" s="1301"/>
      <c r="M222" s="1301"/>
      <c r="N222" s="1301"/>
      <c r="O222" s="1301"/>
      <c r="P222" s="1301"/>
      <c r="Q222" s="1301"/>
      <c r="R222" s="1301"/>
      <c r="S222" s="1301"/>
    </row>
    <row r="223" spans="1:19" s="538" customFormat="1" x14ac:dyDescent="0.2">
      <c r="A223" s="1301"/>
      <c r="B223" s="1301"/>
      <c r="C223" s="1301"/>
      <c r="D223" s="1301"/>
      <c r="E223" s="1301"/>
      <c r="F223" s="1301"/>
      <c r="G223" s="1301"/>
      <c r="H223" s="1301"/>
      <c r="I223" s="1301"/>
      <c r="J223" s="1301"/>
      <c r="K223" s="1301"/>
      <c r="L223" s="1301"/>
      <c r="M223" s="1301"/>
      <c r="N223" s="1301"/>
      <c r="O223" s="1301"/>
      <c r="P223" s="1301"/>
      <c r="Q223" s="1301"/>
      <c r="R223" s="1301"/>
      <c r="S223" s="1301"/>
    </row>
    <row r="224" spans="1:19" s="538" customFormat="1" x14ac:dyDescent="0.2">
      <c r="A224" s="1301"/>
      <c r="B224" s="1301"/>
      <c r="C224" s="1301"/>
      <c r="D224" s="1301"/>
      <c r="E224" s="1301"/>
      <c r="F224" s="1301"/>
      <c r="G224" s="1301"/>
      <c r="H224" s="1301"/>
      <c r="I224" s="1301"/>
      <c r="J224" s="1301"/>
      <c r="K224" s="1301"/>
      <c r="L224" s="1301"/>
      <c r="M224" s="1301"/>
      <c r="N224" s="1301"/>
      <c r="O224" s="1301"/>
      <c r="P224" s="1301"/>
      <c r="Q224" s="1301"/>
      <c r="R224" s="1301"/>
      <c r="S224" s="1301"/>
    </row>
    <row r="225" spans="1:19" s="538" customFormat="1" x14ac:dyDescent="0.2">
      <c r="A225" s="1301"/>
      <c r="B225" s="1301"/>
      <c r="C225" s="1301"/>
      <c r="D225" s="1301"/>
      <c r="E225" s="1301"/>
      <c r="F225" s="1301"/>
      <c r="G225" s="1301"/>
      <c r="H225" s="1301"/>
      <c r="I225" s="1301"/>
      <c r="J225" s="1301"/>
      <c r="K225" s="1301"/>
      <c r="L225" s="1301"/>
      <c r="M225" s="1301"/>
      <c r="N225" s="1301"/>
      <c r="O225" s="1301"/>
      <c r="P225" s="1301"/>
      <c r="Q225" s="1301"/>
      <c r="R225" s="1301"/>
      <c r="S225" s="1301"/>
    </row>
    <row r="226" spans="1:19" s="538" customFormat="1" x14ac:dyDescent="0.2">
      <c r="A226" s="1301"/>
      <c r="B226" s="1301"/>
      <c r="C226" s="1301"/>
      <c r="D226" s="1301"/>
      <c r="E226" s="1301"/>
      <c r="F226" s="1301"/>
      <c r="G226" s="1301"/>
      <c r="H226" s="1301"/>
      <c r="I226" s="1301"/>
      <c r="J226" s="1301"/>
      <c r="K226" s="1301"/>
      <c r="L226" s="1301"/>
      <c r="M226" s="1301"/>
      <c r="N226" s="1301"/>
      <c r="O226" s="1301"/>
      <c r="P226" s="1301"/>
      <c r="Q226" s="1301"/>
      <c r="R226" s="1301"/>
      <c r="S226" s="1301"/>
    </row>
    <row r="227" spans="1:19" s="538" customFormat="1" x14ac:dyDescent="0.2">
      <c r="A227" s="1301"/>
      <c r="B227" s="1301"/>
      <c r="C227" s="1301"/>
      <c r="D227" s="1301"/>
      <c r="E227" s="1301"/>
      <c r="F227" s="1301"/>
      <c r="G227" s="1301"/>
      <c r="H227" s="1301"/>
      <c r="I227" s="1301"/>
      <c r="J227" s="1301"/>
      <c r="K227" s="1301"/>
      <c r="L227" s="1301"/>
      <c r="M227" s="1301"/>
      <c r="N227" s="1301"/>
      <c r="O227" s="1301"/>
      <c r="P227" s="1301"/>
      <c r="Q227" s="1301"/>
      <c r="R227" s="1301"/>
      <c r="S227" s="1301"/>
    </row>
    <row r="228" spans="1:19" s="538" customFormat="1" x14ac:dyDescent="0.2">
      <c r="A228" s="1301"/>
      <c r="B228" s="1301"/>
      <c r="C228" s="1301"/>
      <c r="D228" s="1301"/>
      <c r="E228" s="1301"/>
      <c r="F228" s="1301"/>
      <c r="G228" s="1301"/>
      <c r="H228" s="1301"/>
      <c r="I228" s="1301"/>
      <c r="J228" s="1301"/>
      <c r="K228" s="1301"/>
      <c r="L228" s="1301"/>
      <c r="M228" s="1301"/>
      <c r="N228" s="1301"/>
      <c r="O228" s="1301"/>
      <c r="P228" s="1301"/>
      <c r="Q228" s="1301"/>
      <c r="R228" s="1301"/>
      <c r="S228" s="1301"/>
    </row>
    <row r="229" spans="1:19" s="538" customFormat="1" x14ac:dyDescent="0.2">
      <c r="A229" s="1301"/>
      <c r="B229" s="1301"/>
      <c r="C229" s="1301"/>
      <c r="D229" s="1301"/>
      <c r="E229" s="1301"/>
      <c r="F229" s="1301"/>
      <c r="G229" s="1301"/>
      <c r="H229" s="1301"/>
      <c r="I229" s="1301"/>
      <c r="J229" s="1301"/>
      <c r="K229" s="1301"/>
      <c r="L229" s="1301"/>
      <c r="M229" s="1301"/>
      <c r="N229" s="1301"/>
      <c r="O229" s="1301"/>
      <c r="P229" s="1301"/>
      <c r="Q229" s="1301"/>
      <c r="R229" s="1301"/>
      <c r="S229" s="1301"/>
    </row>
    <row r="230" spans="1:19" s="538" customFormat="1" x14ac:dyDescent="0.2">
      <c r="A230" s="1301"/>
      <c r="B230" s="1301"/>
      <c r="C230" s="1301"/>
      <c r="D230" s="1301"/>
      <c r="E230" s="1301"/>
      <c r="F230" s="1301"/>
      <c r="G230" s="1301"/>
      <c r="H230" s="1301"/>
      <c r="I230" s="1301"/>
      <c r="J230" s="1301"/>
      <c r="K230" s="1301"/>
      <c r="L230" s="1301"/>
      <c r="M230" s="1301"/>
      <c r="N230" s="1301"/>
      <c r="O230" s="1301"/>
      <c r="P230" s="1301"/>
      <c r="Q230" s="1301"/>
      <c r="R230" s="1301"/>
      <c r="S230" s="1301"/>
    </row>
    <row r="231" spans="1:19" s="538" customFormat="1" x14ac:dyDescent="0.2">
      <c r="A231" s="1301"/>
      <c r="B231" s="1301"/>
      <c r="C231" s="1301"/>
      <c r="D231" s="1301"/>
      <c r="E231" s="1301"/>
      <c r="F231" s="1301"/>
      <c r="G231" s="1301"/>
      <c r="H231" s="1301"/>
      <c r="I231" s="1301"/>
      <c r="J231" s="1301"/>
      <c r="K231" s="1301"/>
      <c r="L231" s="1301"/>
      <c r="M231" s="1301"/>
      <c r="N231" s="1301"/>
      <c r="O231" s="1301"/>
      <c r="P231" s="1301"/>
      <c r="Q231" s="1301"/>
      <c r="R231" s="1301"/>
      <c r="S231" s="1301"/>
    </row>
    <row r="232" spans="1:19" s="538" customFormat="1" x14ac:dyDescent="0.2">
      <c r="A232" s="1301"/>
      <c r="B232" s="1301"/>
      <c r="C232" s="1301"/>
      <c r="D232" s="1301"/>
      <c r="E232" s="1301"/>
      <c r="F232" s="1301"/>
      <c r="G232" s="1301"/>
      <c r="H232" s="1301"/>
      <c r="I232" s="1301"/>
      <c r="J232" s="1301"/>
      <c r="K232" s="1301"/>
      <c r="L232" s="1301"/>
      <c r="M232" s="1301"/>
      <c r="N232" s="1301"/>
      <c r="O232" s="1301"/>
      <c r="P232" s="1301"/>
      <c r="Q232" s="1301"/>
      <c r="R232" s="1301"/>
      <c r="S232" s="1301"/>
    </row>
    <row r="233" spans="1:19" s="538" customFormat="1" x14ac:dyDescent="0.2">
      <c r="A233" s="1301"/>
      <c r="B233" s="1301"/>
      <c r="C233" s="1301"/>
      <c r="D233" s="1301"/>
      <c r="E233" s="1301"/>
      <c r="F233" s="1301"/>
      <c r="G233" s="1301"/>
      <c r="H233" s="1301"/>
      <c r="I233" s="1301"/>
      <c r="J233" s="1301"/>
      <c r="K233" s="1301"/>
      <c r="L233" s="1301"/>
      <c r="M233" s="1301"/>
      <c r="N233" s="1301"/>
      <c r="O233" s="1301"/>
      <c r="P233" s="1301"/>
      <c r="Q233" s="1301"/>
      <c r="R233" s="1301"/>
      <c r="S233" s="1301"/>
    </row>
    <row r="234" spans="1:19" s="538" customFormat="1" x14ac:dyDescent="0.2">
      <c r="A234" s="1301"/>
      <c r="B234" s="1301"/>
      <c r="C234" s="1301"/>
      <c r="D234" s="1301"/>
      <c r="E234" s="1301"/>
      <c r="F234" s="1301"/>
      <c r="G234" s="1301"/>
      <c r="H234" s="1301"/>
      <c r="I234" s="1301"/>
      <c r="J234" s="1301"/>
      <c r="K234" s="1301"/>
      <c r="L234" s="1301"/>
      <c r="M234" s="1301"/>
      <c r="N234" s="1301"/>
      <c r="O234" s="1301"/>
      <c r="P234" s="1301"/>
      <c r="Q234" s="1301"/>
      <c r="R234" s="1301"/>
      <c r="S234" s="1301"/>
    </row>
    <row r="235" spans="1:19" s="538" customFormat="1" x14ac:dyDescent="0.2">
      <c r="A235" s="1301"/>
      <c r="B235" s="1301"/>
      <c r="C235" s="1301"/>
      <c r="D235" s="1301"/>
      <c r="E235" s="1301"/>
      <c r="F235" s="1301"/>
      <c r="G235" s="1301"/>
      <c r="H235" s="1301"/>
      <c r="I235" s="1301"/>
      <c r="J235" s="1301"/>
      <c r="K235" s="1301"/>
      <c r="L235" s="1301"/>
      <c r="M235" s="1301"/>
      <c r="N235" s="1301"/>
      <c r="O235" s="1301"/>
      <c r="P235" s="1301"/>
      <c r="Q235" s="1301"/>
      <c r="R235" s="1301"/>
      <c r="S235" s="1301"/>
    </row>
    <row r="236" spans="1:19" s="538" customFormat="1" x14ac:dyDescent="0.2">
      <c r="A236" s="1301"/>
      <c r="B236" s="1301"/>
      <c r="C236" s="1301"/>
      <c r="D236" s="1301"/>
      <c r="E236" s="1301"/>
      <c r="F236" s="1301"/>
      <c r="G236" s="1301"/>
      <c r="H236" s="1301"/>
      <c r="I236" s="1301"/>
      <c r="J236" s="1301"/>
      <c r="K236" s="1301"/>
      <c r="L236" s="1301"/>
      <c r="M236" s="1301"/>
      <c r="N236" s="1301"/>
      <c r="O236" s="1301"/>
      <c r="P236" s="1301"/>
      <c r="Q236" s="1301"/>
      <c r="R236" s="1301"/>
      <c r="S236" s="1301"/>
    </row>
    <row r="237" spans="1:19" s="538" customFormat="1" x14ac:dyDescent="0.2">
      <c r="A237" s="1301"/>
      <c r="B237" s="1301"/>
      <c r="C237" s="1301"/>
      <c r="D237" s="1301"/>
      <c r="E237" s="1301"/>
      <c r="F237" s="1301"/>
      <c r="G237" s="1301"/>
      <c r="H237" s="1301"/>
      <c r="I237" s="1301"/>
      <c r="J237" s="1301"/>
      <c r="K237" s="1301"/>
      <c r="L237" s="1301"/>
      <c r="M237" s="1301"/>
      <c r="N237" s="1301"/>
      <c r="O237" s="1301"/>
      <c r="P237" s="1301"/>
      <c r="Q237" s="1301"/>
      <c r="R237" s="1301"/>
      <c r="S237" s="1301"/>
    </row>
    <row r="238" spans="1:19" s="538" customFormat="1" x14ac:dyDescent="0.2">
      <c r="A238" s="1301"/>
      <c r="B238" s="1301"/>
      <c r="C238" s="1301"/>
      <c r="D238" s="1301"/>
      <c r="E238" s="1301"/>
      <c r="F238" s="1301"/>
      <c r="G238" s="1301"/>
      <c r="H238" s="1301"/>
      <c r="I238" s="1301"/>
      <c r="J238" s="1301"/>
      <c r="K238" s="1301"/>
      <c r="L238" s="1301"/>
      <c r="M238" s="1301"/>
      <c r="N238" s="1301"/>
      <c r="O238" s="1301"/>
      <c r="P238" s="1301"/>
      <c r="Q238" s="1301"/>
      <c r="R238" s="1301"/>
      <c r="S238" s="1301"/>
    </row>
    <row r="239" spans="1:19" s="538" customFormat="1" x14ac:dyDescent="0.2">
      <c r="A239" s="1301"/>
      <c r="B239" s="1301"/>
      <c r="C239" s="1301"/>
      <c r="D239" s="1301"/>
      <c r="E239" s="1301"/>
      <c r="F239" s="1301"/>
      <c r="G239" s="1301"/>
      <c r="H239" s="1301"/>
      <c r="I239" s="1301"/>
      <c r="J239" s="1301"/>
      <c r="K239" s="1301"/>
      <c r="L239" s="1301"/>
      <c r="M239" s="1301"/>
      <c r="N239" s="1301"/>
      <c r="O239" s="1301"/>
      <c r="P239" s="1301"/>
      <c r="Q239" s="1301"/>
      <c r="R239" s="1301"/>
      <c r="S239" s="1301"/>
    </row>
    <row r="240" spans="1:19" s="538" customFormat="1" x14ac:dyDescent="0.2">
      <c r="A240" s="1301"/>
      <c r="B240" s="1301"/>
      <c r="C240" s="1301"/>
      <c r="D240" s="1301"/>
      <c r="E240" s="1301"/>
      <c r="F240" s="1301"/>
      <c r="G240" s="1301"/>
      <c r="H240" s="1301"/>
      <c r="I240" s="1301"/>
      <c r="J240" s="1301"/>
      <c r="K240" s="1301"/>
      <c r="L240" s="1301"/>
      <c r="M240" s="1301"/>
      <c r="N240" s="1301"/>
      <c r="O240" s="1301"/>
      <c r="P240" s="1301"/>
      <c r="Q240" s="1301"/>
      <c r="R240" s="1301"/>
      <c r="S240" s="1301"/>
    </row>
    <row r="241" spans="1:19" s="538" customFormat="1" x14ac:dyDescent="0.2">
      <c r="A241" s="1301"/>
      <c r="B241" s="1301"/>
      <c r="C241" s="1301"/>
      <c r="D241" s="1301"/>
      <c r="E241" s="1301"/>
      <c r="F241" s="1301"/>
      <c r="G241" s="1301"/>
      <c r="H241" s="1301"/>
      <c r="I241" s="1301"/>
      <c r="J241" s="1301"/>
      <c r="K241" s="1301"/>
      <c r="L241" s="1301"/>
      <c r="M241" s="1301"/>
      <c r="N241" s="1301"/>
      <c r="O241" s="1301"/>
      <c r="P241" s="1301"/>
      <c r="Q241" s="1301"/>
      <c r="R241" s="1301"/>
      <c r="S241" s="1301"/>
    </row>
    <row r="242" spans="1:19" s="538" customFormat="1" x14ac:dyDescent="0.2">
      <c r="A242" s="1301"/>
      <c r="B242" s="1301"/>
      <c r="C242" s="1301"/>
      <c r="D242" s="1301"/>
      <c r="E242" s="1301"/>
      <c r="F242" s="1301"/>
      <c r="G242" s="1301"/>
      <c r="H242" s="1301"/>
      <c r="I242" s="1301"/>
      <c r="J242" s="1301"/>
      <c r="K242" s="1301"/>
      <c r="L242" s="1301"/>
      <c r="M242" s="1301"/>
      <c r="N242" s="1301"/>
      <c r="O242" s="1301"/>
      <c r="P242" s="1301"/>
      <c r="Q242" s="1301"/>
      <c r="R242" s="1301"/>
      <c r="S242" s="1301"/>
    </row>
    <row r="243" spans="1:19" s="538" customFormat="1" x14ac:dyDescent="0.2">
      <c r="A243" s="1301"/>
      <c r="B243" s="1301"/>
      <c r="C243" s="1301"/>
      <c r="D243" s="1301"/>
      <c r="E243" s="1301"/>
      <c r="F243" s="1301"/>
      <c r="G243" s="1301"/>
      <c r="H243" s="1301"/>
      <c r="I243" s="1301"/>
      <c r="J243" s="1301"/>
      <c r="K243" s="1301"/>
      <c r="L243" s="1301"/>
      <c r="M243" s="1301"/>
      <c r="N243" s="1301"/>
      <c r="O243" s="1301"/>
      <c r="P243" s="1301"/>
      <c r="Q243" s="1301"/>
      <c r="R243" s="1301"/>
      <c r="S243" s="1301"/>
    </row>
    <row r="244" spans="1:19" s="538" customFormat="1" x14ac:dyDescent="0.2">
      <c r="A244" s="1301"/>
      <c r="B244" s="1301"/>
      <c r="C244" s="1301"/>
      <c r="D244" s="1301"/>
      <c r="E244" s="1301"/>
      <c r="F244" s="1301"/>
      <c r="G244" s="1301"/>
      <c r="H244" s="1301"/>
      <c r="I244" s="1301"/>
      <c r="J244" s="1301"/>
      <c r="K244" s="1301"/>
      <c r="L244" s="1301"/>
      <c r="M244" s="1301"/>
      <c r="N244" s="1301"/>
      <c r="O244" s="1301"/>
      <c r="P244" s="1301"/>
      <c r="Q244" s="1301"/>
      <c r="R244" s="1301"/>
      <c r="S244" s="1301"/>
    </row>
    <row r="245" spans="1:19" s="538" customFormat="1" x14ac:dyDescent="0.2">
      <c r="A245" s="1301"/>
      <c r="B245" s="1301"/>
      <c r="C245" s="1301"/>
      <c r="D245" s="1301"/>
      <c r="E245" s="1301"/>
      <c r="F245" s="1301"/>
      <c r="G245" s="1301"/>
      <c r="H245" s="1301"/>
      <c r="I245" s="1301"/>
      <c r="J245" s="1301"/>
      <c r="K245" s="1301"/>
      <c r="L245" s="1301"/>
      <c r="M245" s="1301"/>
      <c r="N245" s="1301"/>
      <c r="O245" s="1301"/>
      <c r="P245" s="1301"/>
      <c r="Q245" s="1301"/>
      <c r="R245" s="1301"/>
      <c r="S245" s="1301"/>
    </row>
    <row r="246" spans="1:19" s="538" customFormat="1" x14ac:dyDescent="0.2">
      <c r="A246" s="1301"/>
      <c r="B246" s="1301"/>
      <c r="C246" s="1301"/>
      <c r="D246" s="1301"/>
      <c r="E246" s="1301"/>
      <c r="F246" s="1301"/>
      <c r="G246" s="1301"/>
      <c r="H246" s="1301"/>
      <c r="I246" s="1301"/>
      <c r="J246" s="1301"/>
      <c r="K246" s="1301"/>
      <c r="L246" s="1301"/>
      <c r="M246" s="1301"/>
      <c r="N246" s="1301"/>
      <c r="O246" s="1301"/>
      <c r="P246" s="1301"/>
      <c r="Q246" s="1301"/>
      <c r="R246" s="1301"/>
      <c r="S246" s="1301"/>
    </row>
    <row r="247" spans="1:19" s="538" customFormat="1" x14ac:dyDescent="0.2">
      <c r="A247" s="1301"/>
      <c r="B247" s="1301"/>
      <c r="C247" s="1301"/>
      <c r="D247" s="1301"/>
      <c r="E247" s="1301"/>
      <c r="F247" s="1301"/>
      <c r="G247" s="1301"/>
      <c r="H247" s="1301"/>
      <c r="I247" s="1301"/>
      <c r="J247" s="1301"/>
      <c r="K247" s="1301"/>
      <c r="L247" s="1301"/>
      <c r="M247" s="1301"/>
      <c r="N247" s="1301"/>
      <c r="O247" s="1301"/>
      <c r="P247" s="1301"/>
      <c r="Q247" s="1301"/>
      <c r="R247" s="1301"/>
      <c r="S247" s="1301"/>
    </row>
    <row r="248" spans="1:19" s="538" customFormat="1" x14ac:dyDescent="0.2">
      <c r="A248" s="1301"/>
      <c r="B248" s="1301"/>
      <c r="C248" s="1301"/>
      <c r="D248" s="1301"/>
      <c r="E248" s="1301"/>
      <c r="F248" s="1301"/>
      <c r="G248" s="1301"/>
      <c r="H248" s="1301"/>
      <c r="I248" s="1301"/>
      <c r="J248" s="1301"/>
      <c r="K248" s="1301"/>
      <c r="L248" s="1301"/>
      <c r="M248" s="1301"/>
      <c r="N248" s="1301"/>
      <c r="O248" s="1301"/>
      <c r="P248" s="1301"/>
      <c r="Q248" s="1301"/>
      <c r="R248" s="1301"/>
      <c r="S248" s="1301"/>
    </row>
    <row r="249" spans="1:19" s="538" customFormat="1" x14ac:dyDescent="0.2">
      <c r="A249" s="1301"/>
      <c r="B249" s="1301"/>
      <c r="C249" s="1301"/>
      <c r="D249" s="1301"/>
      <c r="E249" s="1301"/>
      <c r="F249" s="1301"/>
      <c r="G249" s="1301"/>
      <c r="H249" s="1301"/>
      <c r="I249" s="1301"/>
      <c r="J249" s="1301"/>
      <c r="K249" s="1301"/>
      <c r="L249" s="1301"/>
      <c r="M249" s="1301"/>
      <c r="N249" s="1301"/>
      <c r="O249" s="1301"/>
      <c r="P249" s="1301"/>
      <c r="Q249" s="1301"/>
      <c r="R249" s="1301"/>
      <c r="S249" s="1301"/>
    </row>
    <row r="250" spans="1:19" s="538" customFormat="1" x14ac:dyDescent="0.2">
      <c r="A250" s="1301"/>
      <c r="B250" s="1301"/>
      <c r="C250" s="1301"/>
      <c r="D250" s="1301"/>
      <c r="E250" s="1301"/>
      <c r="F250" s="1301"/>
      <c r="G250" s="1301"/>
      <c r="H250" s="1301"/>
      <c r="I250" s="1301"/>
      <c r="J250" s="1301"/>
      <c r="K250" s="1301"/>
      <c r="L250" s="1301"/>
      <c r="M250" s="1301"/>
      <c r="N250" s="1301"/>
      <c r="O250" s="1301"/>
      <c r="P250" s="1301"/>
      <c r="Q250" s="1301"/>
      <c r="R250" s="1301"/>
      <c r="S250" s="1301"/>
    </row>
    <row r="251" spans="1:19" s="538" customFormat="1" x14ac:dyDescent="0.2">
      <c r="A251" s="1301"/>
      <c r="B251" s="1301"/>
      <c r="C251" s="1301"/>
      <c r="D251" s="1301"/>
      <c r="E251" s="1301"/>
      <c r="F251" s="1301"/>
      <c r="G251" s="1301"/>
      <c r="H251" s="1301"/>
      <c r="I251" s="1301"/>
      <c r="J251" s="1301"/>
      <c r="K251" s="1301"/>
      <c r="L251" s="1301"/>
      <c r="M251" s="1301"/>
      <c r="N251" s="1301"/>
      <c r="O251" s="1301"/>
      <c r="P251" s="1301"/>
      <c r="Q251" s="1301"/>
      <c r="R251" s="1301"/>
      <c r="S251" s="1301"/>
    </row>
    <row r="252" spans="1:19" s="538" customFormat="1" x14ac:dyDescent="0.2">
      <c r="A252" s="1301"/>
      <c r="B252" s="1301"/>
      <c r="C252" s="1301"/>
      <c r="D252" s="1301"/>
      <c r="E252" s="1301"/>
      <c r="F252" s="1301"/>
      <c r="G252" s="1301"/>
      <c r="H252" s="1301"/>
      <c r="I252" s="1301"/>
      <c r="J252" s="1301"/>
      <c r="K252" s="1301"/>
      <c r="L252" s="1301"/>
      <c r="M252" s="1301"/>
      <c r="N252" s="1301"/>
      <c r="O252" s="1301"/>
      <c r="P252" s="1301"/>
      <c r="Q252" s="1301"/>
      <c r="R252" s="1301"/>
      <c r="S252" s="1301"/>
    </row>
    <row r="253" spans="1:19" s="538" customFormat="1" x14ac:dyDescent="0.2">
      <c r="A253" s="1301"/>
      <c r="B253" s="1301"/>
      <c r="C253" s="1301"/>
      <c r="D253" s="1301"/>
      <c r="E253" s="1301"/>
      <c r="F253" s="1301"/>
      <c r="G253" s="1301"/>
      <c r="H253" s="1301"/>
      <c r="I253" s="1301"/>
      <c r="J253" s="1301"/>
      <c r="K253" s="1301"/>
      <c r="L253" s="1301"/>
      <c r="M253" s="1301"/>
      <c r="N253" s="1301"/>
      <c r="O253" s="1301"/>
      <c r="P253" s="1301"/>
      <c r="Q253" s="1301"/>
      <c r="R253" s="1301"/>
      <c r="S253" s="1301"/>
    </row>
    <row r="254" spans="1:19" s="538" customFormat="1" x14ac:dyDescent="0.2">
      <c r="A254" s="1301"/>
      <c r="B254" s="1301"/>
      <c r="C254" s="1301"/>
      <c r="D254" s="1301"/>
      <c r="E254" s="1301"/>
      <c r="F254" s="1301"/>
      <c r="G254" s="1301"/>
      <c r="H254" s="1301"/>
      <c r="I254" s="1301"/>
      <c r="J254" s="1301"/>
      <c r="K254" s="1301"/>
      <c r="L254" s="1301"/>
      <c r="M254" s="1301"/>
      <c r="N254" s="1301"/>
      <c r="O254" s="1301"/>
      <c r="P254" s="1301"/>
      <c r="Q254" s="1301"/>
      <c r="R254" s="1301"/>
      <c r="S254" s="1301"/>
    </row>
    <row r="255" spans="1:19" s="538" customFormat="1" x14ac:dyDescent="0.2">
      <c r="A255" s="1301"/>
      <c r="B255" s="1301"/>
      <c r="C255" s="1301"/>
      <c r="D255" s="1301"/>
      <c r="E255" s="1301"/>
      <c r="F255" s="1301"/>
      <c r="G255" s="1301"/>
      <c r="H255" s="1301"/>
      <c r="I255" s="1301"/>
      <c r="J255" s="1301"/>
      <c r="K255" s="1301"/>
      <c r="L255" s="1301"/>
      <c r="M255" s="1301"/>
      <c r="N255" s="1301"/>
      <c r="O255" s="1301"/>
      <c r="P255" s="1301"/>
      <c r="Q255" s="1301"/>
      <c r="R255" s="1301"/>
      <c r="S255" s="1301"/>
    </row>
    <row r="256" spans="1:19" s="538" customFormat="1" x14ac:dyDescent="0.2">
      <c r="A256" s="1301"/>
      <c r="B256" s="1301"/>
      <c r="C256" s="1301"/>
      <c r="D256" s="1301"/>
      <c r="E256" s="1301"/>
      <c r="F256" s="1301"/>
      <c r="G256" s="1301"/>
      <c r="H256" s="1301"/>
      <c r="I256" s="1301"/>
      <c r="J256" s="1301"/>
      <c r="K256" s="1301"/>
      <c r="L256" s="1301"/>
      <c r="M256" s="1301"/>
      <c r="N256" s="1301"/>
      <c r="O256" s="1301"/>
      <c r="P256" s="1301"/>
      <c r="Q256" s="1301"/>
      <c r="R256" s="1301"/>
      <c r="S256" s="1301"/>
    </row>
    <row r="257" spans="1:19" s="538" customFormat="1" x14ac:dyDescent="0.2">
      <c r="A257" s="1301"/>
      <c r="B257" s="1301"/>
      <c r="C257" s="1301"/>
      <c r="D257" s="1301"/>
      <c r="E257" s="1301"/>
      <c r="F257" s="1301"/>
      <c r="G257" s="1301"/>
      <c r="H257" s="1301"/>
      <c r="I257" s="1301"/>
      <c r="J257" s="1301"/>
      <c r="K257" s="1301"/>
      <c r="L257" s="1301"/>
      <c r="M257" s="1301"/>
      <c r="N257" s="1301"/>
      <c r="O257" s="1301"/>
      <c r="P257" s="1301"/>
      <c r="Q257" s="1301"/>
      <c r="R257" s="1301"/>
      <c r="S257" s="1301"/>
    </row>
    <row r="258" spans="1:19" s="538" customFormat="1" x14ac:dyDescent="0.2">
      <c r="A258" s="1301"/>
      <c r="B258" s="1301"/>
      <c r="C258" s="1301"/>
      <c r="D258" s="1301"/>
      <c r="E258" s="1301"/>
      <c r="F258" s="1301"/>
      <c r="G258" s="1301"/>
      <c r="H258" s="1301"/>
      <c r="I258" s="1301"/>
      <c r="J258" s="1301"/>
      <c r="K258" s="1301"/>
      <c r="L258" s="1301"/>
      <c r="M258" s="1301"/>
      <c r="N258" s="1301"/>
      <c r="O258" s="1301"/>
      <c r="P258" s="1301"/>
      <c r="Q258" s="1301"/>
      <c r="R258" s="1301"/>
      <c r="S258" s="1301"/>
    </row>
    <row r="259" spans="1:19" s="538" customFormat="1" x14ac:dyDescent="0.2">
      <c r="A259" s="1301"/>
      <c r="B259" s="1301"/>
      <c r="C259" s="1301"/>
      <c r="D259" s="1301"/>
      <c r="E259" s="1301"/>
      <c r="F259" s="1301"/>
      <c r="G259" s="1301"/>
      <c r="H259" s="1301"/>
      <c r="I259" s="1301"/>
      <c r="J259" s="1301"/>
      <c r="K259" s="1301"/>
      <c r="L259" s="1301"/>
      <c r="M259" s="1301"/>
      <c r="N259" s="1301"/>
      <c r="O259" s="1301"/>
      <c r="P259" s="1301"/>
      <c r="Q259" s="1301"/>
      <c r="R259" s="1301"/>
      <c r="S259" s="1301"/>
    </row>
    <row r="260" spans="1:19" s="538" customFormat="1" x14ac:dyDescent="0.2">
      <c r="A260" s="1301"/>
      <c r="B260" s="1301"/>
      <c r="C260" s="1301"/>
      <c r="D260" s="1301"/>
      <c r="E260" s="1301"/>
      <c r="F260" s="1301"/>
      <c r="G260" s="1301"/>
      <c r="H260" s="1301"/>
      <c r="I260" s="1301"/>
      <c r="J260" s="1301"/>
      <c r="K260" s="1301"/>
      <c r="L260" s="1301"/>
      <c r="M260" s="1301"/>
      <c r="N260" s="1301"/>
      <c r="O260" s="1301"/>
      <c r="P260" s="1301"/>
      <c r="Q260" s="1301"/>
      <c r="R260" s="1301"/>
      <c r="S260" s="1301"/>
    </row>
    <row r="261" spans="1:19" s="538" customFormat="1" x14ac:dyDescent="0.2">
      <c r="A261" s="1301"/>
      <c r="B261" s="1301"/>
      <c r="C261" s="1301"/>
      <c r="D261" s="1301"/>
      <c r="E261" s="1301"/>
      <c r="F261" s="1301"/>
      <c r="G261" s="1301"/>
      <c r="H261" s="1301"/>
      <c r="I261" s="1301"/>
      <c r="J261" s="1301"/>
      <c r="K261" s="1301"/>
      <c r="L261" s="1301"/>
      <c r="M261" s="1301"/>
      <c r="N261" s="1301"/>
      <c r="O261" s="1301"/>
      <c r="P261" s="1301"/>
      <c r="Q261" s="1301"/>
      <c r="R261" s="1301"/>
      <c r="S261" s="1301"/>
    </row>
    <row r="262" spans="1:19" s="538" customFormat="1" x14ac:dyDescent="0.2">
      <c r="A262" s="1301"/>
      <c r="B262" s="1301"/>
      <c r="C262" s="1301"/>
      <c r="D262" s="1301"/>
      <c r="E262" s="1301"/>
      <c r="F262" s="1301"/>
      <c r="G262" s="1301"/>
      <c r="H262" s="1301"/>
      <c r="I262" s="1301"/>
      <c r="J262" s="1301"/>
      <c r="K262" s="1301"/>
      <c r="L262" s="1301"/>
      <c r="M262" s="1301"/>
      <c r="N262" s="1301"/>
      <c r="O262" s="1301"/>
      <c r="P262" s="1301"/>
      <c r="Q262" s="1301"/>
      <c r="R262" s="1301"/>
      <c r="S262" s="1301"/>
    </row>
    <row r="263" spans="1:19" s="538" customFormat="1" x14ac:dyDescent="0.2">
      <c r="A263" s="1301"/>
      <c r="B263" s="1301"/>
      <c r="C263" s="1301"/>
      <c r="D263" s="1301"/>
      <c r="E263" s="1301"/>
      <c r="F263" s="1301"/>
      <c r="G263" s="1301"/>
      <c r="H263" s="1301"/>
      <c r="I263" s="1301"/>
      <c r="J263" s="1301"/>
      <c r="K263" s="1301"/>
      <c r="L263" s="1301"/>
      <c r="M263" s="1301"/>
      <c r="N263" s="1301"/>
      <c r="O263" s="1301"/>
      <c r="P263" s="1301"/>
      <c r="Q263" s="1301"/>
      <c r="R263" s="1301"/>
      <c r="S263" s="1301"/>
    </row>
    <row r="264" spans="1:19" s="538" customFormat="1" x14ac:dyDescent="0.2">
      <c r="A264" s="1301"/>
      <c r="B264" s="1301"/>
      <c r="C264" s="1301"/>
      <c r="D264" s="1301"/>
      <c r="E264" s="1301"/>
      <c r="F264" s="1301"/>
      <c r="G264" s="1301"/>
      <c r="H264" s="1301"/>
      <c r="I264" s="1301"/>
      <c r="J264" s="1301"/>
      <c r="K264" s="1301"/>
      <c r="L264" s="1301"/>
      <c r="M264" s="1301"/>
      <c r="N264" s="1301"/>
      <c r="O264" s="1301"/>
      <c r="P264" s="1301"/>
      <c r="Q264" s="1301"/>
      <c r="R264" s="1301"/>
      <c r="S264" s="1301"/>
    </row>
    <row r="265" spans="1:19" s="538" customFormat="1" x14ac:dyDescent="0.2">
      <c r="A265" s="1301"/>
      <c r="B265" s="1301"/>
      <c r="C265" s="1301"/>
      <c r="D265" s="1301"/>
      <c r="E265" s="1301"/>
      <c r="F265" s="1301"/>
      <c r="G265" s="1301"/>
      <c r="H265" s="1301"/>
      <c r="I265" s="1301"/>
      <c r="J265" s="1301"/>
      <c r="K265" s="1301"/>
      <c r="L265" s="1301"/>
      <c r="M265" s="1301"/>
      <c r="N265" s="1301"/>
      <c r="O265" s="1301"/>
      <c r="P265" s="1301"/>
      <c r="Q265" s="1301"/>
      <c r="R265" s="1301"/>
      <c r="S265" s="1301"/>
    </row>
    <row r="266" spans="1:19" s="538" customFormat="1" x14ac:dyDescent="0.2">
      <c r="A266" s="1301"/>
      <c r="B266" s="1301"/>
      <c r="C266" s="1301"/>
      <c r="D266" s="1301"/>
      <c r="E266" s="1301"/>
      <c r="F266" s="1301"/>
      <c r="G266" s="1301"/>
      <c r="H266" s="1301"/>
      <c r="I266" s="1301"/>
      <c r="J266" s="1301"/>
      <c r="K266" s="1301"/>
      <c r="L266" s="1301"/>
      <c r="M266" s="1301"/>
      <c r="N266" s="1301"/>
      <c r="O266" s="1301"/>
      <c r="P266" s="1301"/>
      <c r="Q266" s="1301"/>
      <c r="R266" s="1301"/>
      <c r="S266" s="1301"/>
    </row>
    <row r="267" spans="1:19" s="538" customFormat="1" x14ac:dyDescent="0.2">
      <c r="A267" s="1301"/>
      <c r="B267" s="1301"/>
      <c r="C267" s="1301"/>
      <c r="D267" s="1301"/>
      <c r="E267" s="1301"/>
      <c r="F267" s="1301"/>
      <c r="G267" s="1301"/>
      <c r="H267" s="1301"/>
      <c r="I267" s="1301"/>
      <c r="J267" s="1301"/>
      <c r="K267" s="1301"/>
      <c r="L267" s="1301"/>
      <c r="M267" s="1301"/>
      <c r="N267" s="1301"/>
      <c r="O267" s="1301"/>
      <c r="P267" s="1301"/>
      <c r="Q267" s="1301"/>
      <c r="R267" s="1301"/>
      <c r="S267" s="1301"/>
    </row>
    <row r="268" spans="1:19" s="538" customFormat="1" x14ac:dyDescent="0.2">
      <c r="A268" s="1301"/>
      <c r="B268" s="1301"/>
      <c r="C268" s="1301"/>
      <c r="D268" s="1301"/>
      <c r="E268" s="1301"/>
      <c r="F268" s="1301"/>
      <c r="G268" s="1301"/>
      <c r="H268" s="1301"/>
      <c r="I268" s="1301"/>
      <c r="J268" s="1301"/>
      <c r="K268" s="1301"/>
      <c r="L268" s="1301"/>
      <c r="M268" s="1301"/>
      <c r="N268" s="1301"/>
      <c r="O268" s="1301"/>
      <c r="P268" s="1301"/>
      <c r="Q268" s="1301"/>
      <c r="R268" s="1301"/>
      <c r="S268" s="1301"/>
    </row>
    <row r="269" spans="1:19" s="538" customFormat="1" x14ac:dyDescent="0.2">
      <c r="A269" s="1301"/>
      <c r="B269" s="1301"/>
      <c r="C269" s="1301"/>
      <c r="D269" s="1301"/>
      <c r="E269" s="1301"/>
      <c r="F269" s="1301"/>
      <c r="G269" s="1301"/>
      <c r="H269" s="1301"/>
      <c r="I269" s="1301"/>
      <c r="J269" s="1301"/>
      <c r="K269" s="1301"/>
      <c r="L269" s="1301"/>
      <c r="M269" s="1301"/>
      <c r="N269" s="1301"/>
      <c r="O269" s="1301"/>
      <c r="P269" s="1301"/>
      <c r="Q269" s="1301"/>
      <c r="R269" s="1301"/>
      <c r="S269" s="1301"/>
    </row>
    <row r="270" spans="1:19" s="538" customFormat="1" x14ac:dyDescent="0.2">
      <c r="A270" s="1301"/>
      <c r="B270" s="1301"/>
      <c r="C270" s="1301"/>
      <c r="D270" s="1301"/>
      <c r="E270" s="1301"/>
      <c r="F270" s="1301"/>
      <c r="G270" s="1301"/>
      <c r="H270" s="1301"/>
      <c r="I270" s="1301"/>
      <c r="J270" s="1301"/>
      <c r="K270" s="1301"/>
      <c r="L270" s="1301"/>
      <c r="M270" s="1301"/>
      <c r="N270" s="1301"/>
      <c r="O270" s="1301"/>
      <c r="P270" s="1301"/>
      <c r="Q270" s="1301"/>
      <c r="R270" s="1301"/>
      <c r="S270" s="1301"/>
    </row>
    <row r="271" spans="1:19" s="538" customFormat="1" x14ac:dyDescent="0.2">
      <c r="A271" s="1301"/>
      <c r="B271" s="1301"/>
      <c r="C271" s="1301"/>
      <c r="D271" s="1301"/>
      <c r="E271" s="1301"/>
      <c r="F271" s="1301"/>
      <c r="G271" s="1301"/>
      <c r="H271" s="1301"/>
      <c r="I271" s="1301"/>
      <c r="J271" s="1301"/>
      <c r="K271" s="1301"/>
      <c r="L271" s="1301"/>
      <c r="M271" s="1301"/>
      <c r="N271" s="1301"/>
      <c r="O271" s="1301"/>
      <c r="P271" s="1301"/>
      <c r="Q271" s="1301"/>
      <c r="R271" s="1301"/>
      <c r="S271" s="1301"/>
    </row>
    <row r="272" spans="1:19" s="538" customFormat="1" x14ac:dyDescent="0.2">
      <c r="A272" s="1301"/>
      <c r="B272" s="1301"/>
      <c r="C272" s="1301"/>
      <c r="D272" s="1301"/>
      <c r="E272" s="1301"/>
      <c r="F272" s="1301"/>
      <c r="G272" s="1301"/>
      <c r="H272" s="1301"/>
      <c r="I272" s="1301"/>
      <c r="J272" s="1301"/>
      <c r="K272" s="1301"/>
      <c r="L272" s="1301"/>
      <c r="M272" s="1301"/>
      <c r="N272" s="1301"/>
      <c r="O272" s="1301"/>
      <c r="P272" s="1301"/>
      <c r="Q272" s="1301"/>
      <c r="R272" s="1301"/>
      <c r="S272" s="1301"/>
    </row>
    <row r="273" spans="1:19" s="538" customFormat="1" x14ac:dyDescent="0.2">
      <c r="A273" s="1301"/>
      <c r="B273" s="1301"/>
      <c r="C273" s="1301"/>
      <c r="D273" s="1301"/>
      <c r="E273" s="1301"/>
      <c r="F273" s="1301"/>
      <c r="G273" s="1301"/>
      <c r="H273" s="1301"/>
      <c r="I273" s="1301"/>
      <c r="J273" s="1301"/>
      <c r="K273" s="1301"/>
      <c r="L273" s="1301"/>
      <c r="M273" s="1301"/>
      <c r="N273" s="1301"/>
      <c r="O273" s="1301"/>
      <c r="P273" s="1301"/>
      <c r="Q273" s="1301"/>
      <c r="R273" s="1301"/>
      <c r="S273" s="1301"/>
    </row>
    <row r="274" spans="1:19" s="538" customFormat="1" x14ac:dyDescent="0.2">
      <c r="A274" s="1301"/>
      <c r="B274" s="1301"/>
      <c r="C274" s="1301"/>
      <c r="D274" s="1301"/>
      <c r="E274" s="1301"/>
      <c r="F274" s="1301"/>
      <c r="G274" s="1301"/>
      <c r="H274" s="1301"/>
      <c r="I274" s="1301"/>
      <c r="J274" s="1301"/>
      <c r="K274" s="1301"/>
      <c r="L274" s="1301"/>
      <c r="M274" s="1301"/>
      <c r="N274" s="1301"/>
      <c r="O274" s="1301"/>
      <c r="P274" s="1301"/>
      <c r="Q274" s="1301"/>
      <c r="R274" s="1301"/>
      <c r="S274" s="1301"/>
    </row>
    <row r="275" spans="1:19" s="538" customFormat="1" x14ac:dyDescent="0.2">
      <c r="A275" s="1301"/>
      <c r="B275" s="1301"/>
      <c r="C275" s="1301"/>
      <c r="D275" s="1301"/>
      <c r="E275" s="1301"/>
      <c r="F275" s="1301"/>
      <c r="G275" s="1301"/>
      <c r="H275" s="1301"/>
      <c r="I275" s="1301"/>
      <c r="J275" s="1301"/>
      <c r="K275" s="1301"/>
      <c r="L275" s="1301"/>
      <c r="M275" s="1301"/>
      <c r="N275" s="1301"/>
      <c r="O275" s="1301"/>
      <c r="P275" s="1301"/>
      <c r="Q275" s="1301"/>
      <c r="R275" s="1301"/>
      <c r="S275" s="1301"/>
    </row>
    <row r="276" spans="1:19" s="538" customFormat="1" x14ac:dyDescent="0.2">
      <c r="A276" s="1301"/>
      <c r="B276" s="1301"/>
      <c r="C276" s="1301"/>
      <c r="D276" s="1301"/>
      <c r="E276" s="1301"/>
      <c r="F276" s="1301"/>
      <c r="G276" s="1301"/>
      <c r="H276" s="1301"/>
      <c r="I276" s="1301"/>
      <c r="J276" s="1301"/>
      <c r="K276" s="1301"/>
      <c r="L276" s="1301"/>
      <c r="M276" s="1301"/>
      <c r="N276" s="1301"/>
      <c r="O276" s="1301"/>
      <c r="P276" s="1301"/>
      <c r="Q276" s="1301"/>
      <c r="R276" s="1301"/>
      <c r="S276" s="1301"/>
    </row>
    <row r="277" spans="1:19" s="538" customFormat="1" x14ac:dyDescent="0.2">
      <c r="A277" s="1301"/>
      <c r="B277" s="1301"/>
      <c r="C277" s="1301"/>
      <c r="D277" s="1301"/>
      <c r="E277" s="1301"/>
      <c r="F277" s="1301"/>
      <c r="G277" s="1301"/>
      <c r="H277" s="1301"/>
      <c r="I277" s="1301"/>
      <c r="J277" s="1301"/>
      <c r="K277" s="1301"/>
      <c r="L277" s="1301"/>
      <c r="M277" s="1301"/>
      <c r="N277" s="1301"/>
      <c r="O277" s="1301"/>
      <c r="P277" s="1301"/>
      <c r="Q277" s="1301"/>
      <c r="R277" s="1301"/>
      <c r="S277" s="1301"/>
    </row>
    <row r="278" spans="1:19" s="538" customFormat="1" x14ac:dyDescent="0.2">
      <c r="A278" s="1301"/>
      <c r="B278" s="1301"/>
      <c r="C278" s="1301"/>
      <c r="D278" s="1301"/>
      <c r="E278" s="1301"/>
      <c r="F278" s="1301"/>
      <c r="G278" s="1301"/>
      <c r="H278" s="1301"/>
      <c r="I278" s="1301"/>
      <c r="J278" s="1301"/>
      <c r="K278" s="1301"/>
      <c r="L278" s="1301"/>
      <c r="M278" s="1301"/>
      <c r="N278" s="1301"/>
      <c r="O278" s="1301"/>
      <c r="P278" s="1301"/>
      <c r="Q278" s="1301"/>
      <c r="R278" s="1301"/>
      <c r="S278" s="1301"/>
    </row>
    <row r="279" spans="1:19" s="538" customFormat="1" x14ac:dyDescent="0.2">
      <c r="A279" s="1301"/>
      <c r="B279" s="1301"/>
      <c r="C279" s="1301"/>
      <c r="D279" s="1301"/>
      <c r="E279" s="1301"/>
      <c r="F279" s="1301"/>
      <c r="G279" s="1301"/>
      <c r="H279" s="1301"/>
      <c r="I279" s="1301"/>
      <c r="J279" s="1301"/>
      <c r="K279" s="1301"/>
      <c r="L279" s="1301"/>
      <c r="M279" s="1301"/>
      <c r="N279" s="1301"/>
      <c r="O279" s="1301"/>
      <c r="P279" s="1301"/>
      <c r="Q279" s="1301"/>
      <c r="R279" s="1301"/>
      <c r="S279" s="1301"/>
    </row>
    <row r="280" spans="1:19" s="538" customFormat="1" x14ac:dyDescent="0.2">
      <c r="A280" s="1301"/>
      <c r="B280" s="1301"/>
      <c r="C280" s="1301"/>
      <c r="D280" s="1301"/>
      <c r="E280" s="1301"/>
      <c r="F280" s="1301"/>
      <c r="G280" s="1301"/>
      <c r="H280" s="1301"/>
      <c r="I280" s="1301"/>
      <c r="J280" s="1301"/>
      <c r="K280" s="1301"/>
      <c r="L280" s="1301"/>
      <c r="M280" s="1301"/>
      <c r="N280" s="1301"/>
      <c r="O280" s="1301"/>
      <c r="P280" s="1301"/>
      <c r="Q280" s="1301"/>
      <c r="R280" s="1301"/>
      <c r="S280" s="1301"/>
    </row>
    <row r="281" spans="1:19" s="538" customFormat="1" x14ac:dyDescent="0.2">
      <c r="A281" s="1301"/>
      <c r="B281" s="1301"/>
      <c r="C281" s="1301"/>
      <c r="D281" s="1301"/>
      <c r="E281" s="1301"/>
      <c r="F281" s="1301"/>
      <c r="G281" s="1301"/>
      <c r="H281" s="1301"/>
      <c r="I281" s="1301"/>
      <c r="J281" s="1301"/>
      <c r="K281" s="1301"/>
      <c r="L281" s="1301"/>
      <c r="M281" s="1301"/>
      <c r="N281" s="1301"/>
      <c r="O281" s="1301"/>
      <c r="P281" s="1301"/>
      <c r="Q281" s="1301"/>
      <c r="R281" s="1301"/>
      <c r="S281" s="1301"/>
    </row>
    <row r="282" spans="1:19" s="538" customFormat="1" x14ac:dyDescent="0.2">
      <c r="A282" s="1301"/>
      <c r="B282" s="1301"/>
      <c r="C282" s="1301"/>
      <c r="D282" s="1301"/>
      <c r="E282" s="1301"/>
      <c r="F282" s="1301"/>
      <c r="G282" s="1301"/>
      <c r="H282" s="1301"/>
      <c r="I282" s="1301"/>
      <c r="J282" s="1301"/>
      <c r="K282" s="1301"/>
      <c r="L282" s="1301"/>
      <c r="M282" s="1301"/>
      <c r="N282" s="1301"/>
      <c r="O282" s="1301"/>
      <c r="P282" s="1301"/>
      <c r="Q282" s="1301"/>
      <c r="R282" s="1301"/>
      <c r="S282" s="1301"/>
    </row>
    <row r="283" spans="1:19" s="538" customFormat="1" x14ac:dyDescent="0.2">
      <c r="A283" s="1301"/>
      <c r="B283" s="1301"/>
      <c r="C283" s="1301"/>
      <c r="D283" s="1301"/>
      <c r="E283" s="1301"/>
      <c r="F283" s="1301"/>
      <c r="G283" s="1301"/>
      <c r="H283" s="1301"/>
      <c r="I283" s="1301"/>
      <c r="J283" s="1301"/>
      <c r="K283" s="1301"/>
      <c r="L283" s="1301"/>
      <c r="M283" s="1301"/>
      <c r="N283" s="1301"/>
      <c r="O283" s="1301"/>
      <c r="P283" s="1301"/>
      <c r="Q283" s="1301"/>
      <c r="R283" s="1301"/>
      <c r="S283" s="1301"/>
    </row>
    <row r="284" spans="1:19" s="538" customFormat="1" x14ac:dyDescent="0.2">
      <c r="A284" s="1301"/>
      <c r="B284" s="1301"/>
      <c r="C284" s="1301"/>
      <c r="D284" s="1301"/>
      <c r="E284" s="1301"/>
      <c r="F284" s="1301"/>
      <c r="G284" s="1301"/>
      <c r="H284" s="1301"/>
      <c r="I284" s="1301"/>
      <c r="J284" s="1301"/>
      <c r="K284" s="1301"/>
      <c r="L284" s="1301"/>
      <c r="M284" s="1301"/>
      <c r="N284" s="1301"/>
      <c r="O284" s="1301"/>
      <c r="P284" s="1301"/>
      <c r="Q284" s="1301"/>
      <c r="R284" s="1301"/>
      <c r="S284" s="1301"/>
    </row>
    <row r="285" spans="1:19" s="538" customFormat="1" x14ac:dyDescent="0.2">
      <c r="A285" s="1301"/>
      <c r="B285" s="1301"/>
      <c r="C285" s="1301"/>
      <c r="D285" s="1301"/>
      <c r="E285" s="1301"/>
      <c r="F285" s="1301"/>
      <c r="G285" s="1301"/>
      <c r="H285" s="1301"/>
      <c r="I285" s="1301"/>
      <c r="J285" s="1301"/>
      <c r="K285" s="1301"/>
      <c r="L285" s="1301"/>
      <c r="M285" s="1301"/>
      <c r="N285" s="1301"/>
      <c r="O285" s="1301"/>
      <c r="P285" s="1301"/>
      <c r="Q285" s="1301"/>
      <c r="R285" s="1301"/>
      <c r="S285" s="1301"/>
    </row>
    <row r="286" spans="1:19" s="538" customFormat="1" x14ac:dyDescent="0.2">
      <c r="A286" s="1301"/>
      <c r="B286" s="1301"/>
      <c r="C286" s="1301"/>
      <c r="D286" s="1301"/>
      <c r="E286" s="1301"/>
      <c r="F286" s="1301"/>
      <c r="G286" s="1301"/>
      <c r="H286" s="1301"/>
      <c r="I286" s="1301"/>
      <c r="J286" s="1301"/>
      <c r="K286" s="1301"/>
      <c r="L286" s="1301"/>
      <c r="M286" s="1301"/>
      <c r="N286" s="1301"/>
      <c r="O286" s="1301"/>
      <c r="P286" s="1301"/>
      <c r="Q286" s="1301"/>
      <c r="R286" s="1301"/>
      <c r="S286" s="1301"/>
    </row>
    <row r="287" spans="1:19" s="538" customFormat="1" x14ac:dyDescent="0.2">
      <c r="A287" s="1301"/>
      <c r="B287" s="1301"/>
      <c r="C287" s="1301"/>
      <c r="D287" s="1301"/>
      <c r="E287" s="1301"/>
      <c r="F287" s="1301"/>
      <c r="G287" s="1301"/>
      <c r="H287" s="1301"/>
      <c r="I287" s="1301"/>
      <c r="J287" s="1301"/>
      <c r="K287" s="1301"/>
      <c r="L287" s="1301"/>
      <c r="M287" s="1301"/>
      <c r="N287" s="1301"/>
      <c r="O287" s="1301"/>
      <c r="P287" s="1301"/>
      <c r="Q287" s="1301"/>
      <c r="R287" s="1301"/>
      <c r="S287" s="1301"/>
    </row>
    <row r="288" spans="1:19" s="538" customFormat="1" x14ac:dyDescent="0.2">
      <c r="A288" s="1301"/>
      <c r="B288" s="1301"/>
      <c r="C288" s="1301"/>
      <c r="D288" s="1301"/>
      <c r="E288" s="1301"/>
      <c r="F288" s="1301"/>
      <c r="G288" s="1301"/>
      <c r="H288" s="1301"/>
      <c r="I288" s="1301"/>
      <c r="J288" s="1301"/>
      <c r="K288" s="1301"/>
      <c r="L288" s="1301"/>
      <c r="M288" s="1301"/>
      <c r="N288" s="1301"/>
      <c r="O288" s="1301"/>
      <c r="P288" s="1301"/>
      <c r="Q288" s="1301"/>
      <c r="R288" s="1301"/>
      <c r="S288" s="1301"/>
    </row>
    <row r="289" spans="1:19" s="538" customFormat="1" x14ac:dyDescent="0.2">
      <c r="A289" s="1301"/>
      <c r="B289" s="1301"/>
      <c r="C289" s="1301"/>
      <c r="D289" s="1301"/>
      <c r="E289" s="1301"/>
      <c r="F289" s="1301"/>
      <c r="G289" s="1301"/>
      <c r="H289" s="1301"/>
      <c r="I289" s="1301"/>
      <c r="J289" s="1301"/>
      <c r="K289" s="1301"/>
      <c r="L289" s="1301"/>
      <c r="M289" s="1301"/>
      <c r="N289" s="1301"/>
      <c r="O289" s="1301"/>
      <c r="P289" s="1301"/>
      <c r="Q289" s="1301"/>
      <c r="R289" s="1301"/>
      <c r="S289" s="1301"/>
    </row>
    <row r="290" spans="1:19" s="538" customFormat="1" x14ac:dyDescent="0.2">
      <c r="A290" s="1301"/>
      <c r="B290" s="1301"/>
      <c r="C290" s="1301"/>
      <c r="D290" s="1301"/>
      <c r="E290" s="1301"/>
      <c r="F290" s="1301"/>
      <c r="G290" s="1301"/>
      <c r="H290" s="1301"/>
      <c r="I290" s="1301"/>
      <c r="J290" s="1301"/>
      <c r="K290" s="1301"/>
      <c r="L290" s="1301"/>
      <c r="M290" s="1301"/>
      <c r="N290" s="1301"/>
      <c r="O290" s="1301"/>
      <c r="P290" s="1301"/>
      <c r="Q290" s="1301"/>
      <c r="R290" s="1301"/>
      <c r="S290" s="1301"/>
    </row>
    <row r="291" spans="1:19" s="538" customFormat="1" x14ac:dyDescent="0.2">
      <c r="A291" s="1301"/>
      <c r="B291" s="1301"/>
      <c r="C291" s="1301"/>
      <c r="D291" s="1301"/>
      <c r="E291" s="1301"/>
      <c r="F291" s="1301"/>
      <c r="G291" s="1301"/>
      <c r="H291" s="1301"/>
      <c r="I291" s="1301"/>
      <c r="J291" s="1301"/>
      <c r="K291" s="1301"/>
      <c r="L291" s="1301"/>
      <c r="M291" s="1301"/>
      <c r="N291" s="1301"/>
      <c r="O291" s="1301"/>
      <c r="P291" s="1301"/>
      <c r="Q291" s="1301"/>
      <c r="R291" s="1301"/>
      <c r="S291" s="1301"/>
    </row>
    <row r="292" spans="1:19" s="538" customFormat="1" x14ac:dyDescent="0.2">
      <c r="A292" s="1301"/>
      <c r="B292" s="1301"/>
      <c r="C292" s="1301"/>
      <c r="D292" s="1301"/>
      <c r="E292" s="1301"/>
      <c r="F292" s="1301"/>
      <c r="G292" s="1301"/>
      <c r="H292" s="1301"/>
      <c r="I292" s="1301"/>
      <c r="J292" s="1301"/>
      <c r="K292" s="1301"/>
      <c r="L292" s="1301"/>
      <c r="M292" s="1301"/>
      <c r="N292" s="1301"/>
      <c r="O292" s="1301"/>
      <c r="P292" s="1301"/>
      <c r="Q292" s="1301"/>
      <c r="R292" s="1301"/>
      <c r="S292" s="1301"/>
    </row>
    <row r="293" spans="1:19" s="538" customFormat="1" x14ac:dyDescent="0.2">
      <c r="A293" s="1301"/>
      <c r="B293" s="1301"/>
      <c r="C293" s="1301"/>
      <c r="D293" s="1301"/>
      <c r="E293" s="1301"/>
      <c r="F293" s="1301"/>
      <c r="G293" s="1301"/>
      <c r="H293" s="1301"/>
      <c r="I293" s="1301"/>
      <c r="J293" s="1301"/>
      <c r="K293" s="1301"/>
      <c r="L293" s="1301"/>
      <c r="M293" s="1301"/>
      <c r="N293" s="1301"/>
      <c r="O293" s="1301"/>
      <c r="P293" s="1301"/>
      <c r="Q293" s="1301"/>
      <c r="R293" s="1301"/>
      <c r="S293" s="1301"/>
    </row>
    <row r="294" spans="1:19" s="538" customFormat="1" x14ac:dyDescent="0.2">
      <c r="A294" s="1301"/>
      <c r="B294" s="1301"/>
      <c r="C294" s="1301"/>
      <c r="D294" s="1301"/>
      <c r="E294" s="1301"/>
      <c r="F294" s="1301"/>
      <c r="G294" s="1301"/>
      <c r="H294" s="1301"/>
      <c r="I294" s="1301"/>
      <c r="J294" s="1301"/>
      <c r="K294" s="1301"/>
      <c r="L294" s="1301"/>
      <c r="M294" s="1301"/>
      <c r="N294" s="1301"/>
      <c r="O294" s="1301"/>
      <c r="P294" s="1301"/>
      <c r="Q294" s="1301"/>
      <c r="R294" s="1301"/>
      <c r="S294" s="1301"/>
    </row>
    <row r="295" spans="1:19" s="538" customFormat="1" x14ac:dyDescent="0.2">
      <c r="A295" s="1301"/>
      <c r="B295" s="1301"/>
      <c r="C295" s="1301"/>
      <c r="D295" s="1301"/>
      <c r="E295" s="1301"/>
      <c r="F295" s="1301"/>
      <c r="G295" s="1301"/>
      <c r="H295" s="1301"/>
      <c r="I295" s="1301"/>
      <c r="J295" s="1301"/>
      <c r="K295" s="1301"/>
      <c r="L295" s="1301"/>
      <c r="M295" s="1301"/>
      <c r="N295" s="1301"/>
      <c r="O295" s="1301"/>
      <c r="P295" s="1301"/>
      <c r="Q295" s="1301"/>
      <c r="R295" s="1301"/>
      <c r="S295" s="1301"/>
    </row>
    <row r="296" spans="1:19" s="538" customFormat="1" x14ac:dyDescent="0.2">
      <c r="A296" s="1301"/>
      <c r="B296" s="1301"/>
      <c r="C296" s="1301"/>
      <c r="D296" s="1301"/>
      <c r="E296" s="1301"/>
      <c r="F296" s="1301"/>
      <c r="G296" s="1301"/>
      <c r="H296" s="1301"/>
      <c r="I296" s="1301"/>
      <c r="J296" s="1301"/>
      <c r="K296" s="1301"/>
      <c r="L296" s="1301"/>
      <c r="M296" s="1301"/>
      <c r="N296" s="1301"/>
      <c r="O296" s="1301"/>
      <c r="P296" s="1301"/>
      <c r="Q296" s="1301"/>
      <c r="R296" s="1301"/>
      <c r="S296" s="1301"/>
    </row>
    <row r="297" spans="1:19" s="538" customFormat="1" x14ac:dyDescent="0.2">
      <c r="A297" s="1301"/>
      <c r="B297" s="1301"/>
      <c r="C297" s="1301"/>
      <c r="D297" s="1301"/>
      <c r="E297" s="1301"/>
      <c r="F297" s="1301"/>
      <c r="G297" s="1301"/>
      <c r="H297" s="1301"/>
      <c r="I297" s="1301"/>
      <c r="J297" s="1301"/>
      <c r="K297" s="1301"/>
      <c r="L297" s="1301"/>
      <c r="M297" s="1301"/>
      <c r="N297" s="1301"/>
      <c r="O297" s="1301"/>
      <c r="P297" s="1301"/>
      <c r="Q297" s="1301"/>
      <c r="R297" s="1301"/>
      <c r="S297" s="1301"/>
    </row>
    <row r="298" spans="1:19" s="538" customFormat="1" x14ac:dyDescent="0.2">
      <c r="A298" s="1301"/>
      <c r="B298" s="1301"/>
      <c r="C298" s="1301"/>
      <c r="D298" s="1301"/>
      <c r="E298" s="1301"/>
      <c r="F298" s="1301"/>
      <c r="G298" s="1301"/>
      <c r="H298" s="1301"/>
      <c r="I298" s="1301"/>
      <c r="J298" s="1301"/>
      <c r="K298" s="1301"/>
      <c r="L298" s="1301"/>
      <c r="M298" s="1301"/>
      <c r="N298" s="1301"/>
      <c r="O298" s="1301"/>
      <c r="P298" s="1301"/>
      <c r="Q298" s="1301"/>
      <c r="R298" s="1301"/>
      <c r="S298" s="1301"/>
    </row>
    <row r="299" spans="1:19" s="538" customFormat="1" x14ac:dyDescent="0.2">
      <c r="A299" s="1301"/>
      <c r="B299" s="1301"/>
      <c r="C299" s="1301"/>
      <c r="D299" s="1301"/>
      <c r="E299" s="1301"/>
      <c r="F299" s="1301"/>
      <c r="G299" s="1301"/>
      <c r="H299" s="1301"/>
      <c r="I299" s="1301"/>
      <c r="J299" s="1301"/>
      <c r="K299" s="1301"/>
      <c r="L299" s="1301"/>
      <c r="M299" s="1301"/>
      <c r="N299" s="1301"/>
      <c r="O299" s="1301"/>
      <c r="P299" s="1301"/>
      <c r="Q299" s="1301"/>
      <c r="R299" s="1301"/>
      <c r="S299" s="1301"/>
    </row>
    <row r="300" spans="1:19" s="538" customFormat="1" x14ac:dyDescent="0.2">
      <c r="A300" s="1301"/>
      <c r="B300" s="1301"/>
      <c r="C300" s="1301"/>
      <c r="D300" s="1301"/>
      <c r="E300" s="1301"/>
      <c r="F300" s="1301"/>
      <c r="G300" s="1301"/>
      <c r="H300" s="1301"/>
      <c r="I300" s="1301"/>
      <c r="J300" s="1301"/>
      <c r="K300" s="1301"/>
      <c r="L300" s="1301"/>
      <c r="M300" s="1301"/>
      <c r="N300" s="1301"/>
      <c r="O300" s="1301"/>
      <c r="P300" s="1301"/>
      <c r="Q300" s="1301"/>
      <c r="R300" s="1301"/>
      <c r="S300" s="1301"/>
    </row>
    <row r="301" spans="1:19" s="538" customFormat="1" x14ac:dyDescent="0.2">
      <c r="A301" s="1301"/>
      <c r="B301" s="1301"/>
      <c r="C301" s="1301"/>
      <c r="D301" s="1301"/>
      <c r="E301" s="1301"/>
      <c r="F301" s="1301"/>
      <c r="G301" s="1301"/>
      <c r="H301" s="1301"/>
      <c r="I301" s="1301"/>
      <c r="J301" s="1301"/>
      <c r="K301" s="1301"/>
      <c r="L301" s="1301"/>
      <c r="M301" s="1301"/>
      <c r="N301" s="1301"/>
      <c r="O301" s="1301"/>
      <c r="P301" s="1301"/>
      <c r="Q301" s="1301"/>
      <c r="R301" s="1301"/>
      <c r="S301" s="1301"/>
    </row>
    <row r="302" spans="1:19" s="538" customFormat="1" x14ac:dyDescent="0.2">
      <c r="A302" s="1301"/>
      <c r="B302" s="1301"/>
      <c r="C302" s="1301"/>
      <c r="D302" s="1301"/>
      <c r="E302" s="1301"/>
      <c r="F302" s="1301"/>
      <c r="G302" s="1301"/>
      <c r="H302" s="1301"/>
      <c r="I302" s="1301"/>
      <c r="J302" s="1301"/>
      <c r="K302" s="1301"/>
      <c r="L302" s="1301"/>
      <c r="M302" s="1301"/>
      <c r="N302" s="1301"/>
      <c r="O302" s="1301"/>
      <c r="P302" s="1301"/>
      <c r="Q302" s="1301"/>
      <c r="R302" s="1301"/>
      <c r="S302" s="1301"/>
    </row>
    <row r="303" spans="1:19" s="538" customFormat="1" x14ac:dyDescent="0.2">
      <c r="A303" s="1301"/>
      <c r="B303" s="1301"/>
      <c r="C303" s="1301"/>
      <c r="D303" s="1301"/>
      <c r="E303" s="1301"/>
      <c r="F303" s="1301"/>
      <c r="G303" s="1301"/>
      <c r="H303" s="1301"/>
      <c r="I303" s="1301"/>
      <c r="J303" s="1301"/>
      <c r="K303" s="1301"/>
      <c r="L303" s="1301"/>
      <c r="M303" s="1301"/>
      <c r="N303" s="1301"/>
      <c r="O303" s="1301"/>
      <c r="P303" s="1301"/>
      <c r="Q303" s="1301"/>
      <c r="R303" s="1301"/>
      <c r="S303" s="1301"/>
    </row>
    <row r="304" spans="1:19" s="538" customFormat="1" x14ac:dyDescent="0.2">
      <c r="A304" s="1301"/>
      <c r="B304" s="1301"/>
      <c r="C304" s="1301"/>
      <c r="D304" s="1301"/>
      <c r="E304" s="1301"/>
      <c r="F304" s="1301"/>
      <c r="G304" s="1301"/>
      <c r="H304" s="1301"/>
      <c r="I304" s="1301"/>
      <c r="J304" s="1301"/>
      <c r="K304" s="1301"/>
      <c r="L304" s="1301"/>
      <c r="M304" s="1301"/>
      <c r="N304" s="1301"/>
      <c r="O304" s="1301"/>
      <c r="P304" s="1301"/>
      <c r="Q304" s="1301"/>
      <c r="R304" s="1301"/>
      <c r="S304" s="1301"/>
    </row>
    <row r="305" spans="1:19" s="538" customFormat="1" x14ac:dyDescent="0.2">
      <c r="A305" s="1301"/>
      <c r="B305" s="1301"/>
      <c r="C305" s="1301"/>
      <c r="D305" s="1301"/>
      <c r="E305" s="1301"/>
      <c r="F305" s="1301"/>
      <c r="G305" s="1301"/>
      <c r="H305" s="1301"/>
      <c r="I305" s="1301"/>
      <c r="J305" s="1301"/>
      <c r="K305" s="1301"/>
      <c r="L305" s="1301"/>
      <c r="M305" s="1301"/>
      <c r="N305" s="1301"/>
      <c r="O305" s="1301"/>
      <c r="P305" s="1301"/>
      <c r="Q305" s="1301"/>
      <c r="R305" s="1301"/>
      <c r="S305" s="1301"/>
    </row>
    <row r="306" spans="1:19" s="538" customFormat="1" x14ac:dyDescent="0.2">
      <c r="A306" s="1301"/>
      <c r="B306" s="1301"/>
      <c r="C306" s="1301"/>
      <c r="D306" s="1301"/>
      <c r="E306" s="1301"/>
      <c r="F306" s="1301"/>
      <c r="G306" s="1301"/>
      <c r="H306" s="1301"/>
      <c r="I306" s="1301"/>
      <c r="J306" s="1301"/>
      <c r="K306" s="1301"/>
      <c r="L306" s="1301"/>
      <c r="M306" s="1301"/>
      <c r="N306" s="1301"/>
      <c r="O306" s="1301"/>
      <c r="P306" s="1301"/>
      <c r="Q306" s="1301"/>
      <c r="R306" s="1301"/>
      <c r="S306" s="1301"/>
    </row>
    <row r="307" spans="1:19" s="538" customFormat="1" x14ac:dyDescent="0.2">
      <c r="A307" s="1301"/>
      <c r="B307" s="1301"/>
      <c r="C307" s="1301"/>
      <c r="D307" s="1301"/>
      <c r="E307" s="1301"/>
      <c r="F307" s="1301"/>
      <c r="G307" s="1301"/>
      <c r="H307" s="1301"/>
      <c r="I307" s="1301"/>
      <c r="J307" s="1301"/>
      <c r="K307" s="1301"/>
      <c r="L307" s="1301"/>
      <c r="M307" s="1301"/>
      <c r="N307" s="1301"/>
      <c r="O307" s="1301"/>
      <c r="P307" s="1301"/>
      <c r="Q307" s="1301"/>
      <c r="R307" s="1301"/>
      <c r="S307" s="1301"/>
    </row>
    <row r="308" spans="1:19" s="538" customFormat="1" x14ac:dyDescent="0.2">
      <c r="A308" s="1301"/>
      <c r="B308" s="1301"/>
      <c r="C308" s="1301"/>
      <c r="D308" s="1301"/>
      <c r="E308" s="1301"/>
      <c r="F308" s="1301"/>
      <c r="G308" s="1301"/>
      <c r="H308" s="1301"/>
      <c r="I308" s="1301"/>
      <c r="J308" s="1301"/>
      <c r="K308" s="1301"/>
      <c r="L308" s="1301"/>
      <c r="M308" s="1301"/>
      <c r="N308" s="1301"/>
      <c r="O308" s="1301"/>
      <c r="P308" s="1301"/>
      <c r="Q308" s="1301"/>
      <c r="R308" s="1301"/>
      <c r="S308" s="1301"/>
    </row>
    <row r="309" spans="1:19" s="538" customFormat="1" x14ac:dyDescent="0.2">
      <c r="A309" s="1301"/>
      <c r="B309" s="1301"/>
      <c r="C309" s="1301"/>
      <c r="D309" s="1301"/>
      <c r="E309" s="1301"/>
      <c r="F309" s="1301"/>
      <c r="G309" s="1301"/>
      <c r="H309" s="1301"/>
      <c r="I309" s="1301"/>
      <c r="J309" s="1301"/>
      <c r="K309" s="1301"/>
      <c r="L309" s="1301"/>
      <c r="M309" s="1301"/>
      <c r="N309" s="1301"/>
      <c r="O309" s="1301"/>
      <c r="P309" s="1301"/>
      <c r="Q309" s="1301"/>
      <c r="R309" s="1301"/>
      <c r="S309" s="1301"/>
    </row>
    <row r="310" spans="1:19" s="538" customFormat="1" x14ac:dyDescent="0.2">
      <c r="A310" s="1301"/>
      <c r="B310" s="1301"/>
      <c r="C310" s="1301"/>
      <c r="D310" s="1301"/>
      <c r="E310" s="1301"/>
      <c r="F310" s="1301"/>
      <c r="G310" s="1301"/>
      <c r="H310" s="1301"/>
      <c r="I310" s="1301"/>
      <c r="J310" s="1301"/>
      <c r="K310" s="1301"/>
      <c r="L310" s="1301"/>
      <c r="M310" s="1301"/>
      <c r="N310" s="1301"/>
      <c r="O310" s="1301"/>
      <c r="P310" s="1301"/>
      <c r="Q310" s="1301"/>
      <c r="R310" s="1301"/>
      <c r="S310" s="1301"/>
    </row>
    <row r="311" spans="1:19" s="538" customFormat="1" x14ac:dyDescent="0.2">
      <c r="A311" s="1301"/>
      <c r="B311" s="1301"/>
      <c r="C311" s="1301"/>
      <c r="D311" s="1301"/>
      <c r="E311" s="1301"/>
      <c r="F311" s="1301"/>
      <c r="G311" s="1301"/>
      <c r="H311" s="1301"/>
      <c r="I311" s="1301"/>
      <c r="J311" s="1301"/>
      <c r="K311" s="1301"/>
      <c r="L311" s="1301"/>
      <c r="M311" s="1301"/>
      <c r="N311" s="1301"/>
      <c r="O311" s="1301"/>
      <c r="P311" s="1301"/>
      <c r="Q311" s="1301"/>
      <c r="R311" s="1301"/>
      <c r="S311" s="1301"/>
    </row>
    <row r="312" spans="1:19" s="538" customFormat="1" x14ac:dyDescent="0.2">
      <c r="A312" s="1301"/>
      <c r="B312" s="1301"/>
      <c r="C312" s="1301"/>
      <c r="D312" s="1301"/>
      <c r="E312" s="1301"/>
      <c r="F312" s="1301"/>
      <c r="G312" s="1301"/>
      <c r="H312" s="1301"/>
      <c r="I312" s="1301"/>
      <c r="J312" s="1301"/>
      <c r="K312" s="1301"/>
      <c r="L312" s="1301"/>
      <c r="M312" s="1301"/>
      <c r="N312" s="1301"/>
      <c r="O312" s="1301"/>
      <c r="P312" s="1301"/>
      <c r="Q312" s="1301"/>
      <c r="R312" s="1301"/>
      <c r="S312" s="1301"/>
    </row>
    <row r="313" spans="1:19" s="538" customFormat="1" x14ac:dyDescent="0.2">
      <c r="A313" s="1301"/>
      <c r="B313" s="1301"/>
      <c r="C313" s="1301"/>
      <c r="D313" s="1301"/>
      <c r="E313" s="1301"/>
      <c r="F313" s="1301"/>
      <c r="G313" s="1301"/>
      <c r="H313" s="1301"/>
      <c r="I313" s="1301"/>
      <c r="J313" s="1301"/>
      <c r="K313" s="1301"/>
      <c r="L313" s="1301"/>
      <c r="M313" s="1301"/>
      <c r="N313" s="1301"/>
      <c r="O313" s="1301"/>
      <c r="P313" s="1301"/>
      <c r="Q313" s="1301"/>
      <c r="R313" s="1301"/>
      <c r="S313" s="1301"/>
    </row>
    <row r="314" spans="1:19" s="538" customFormat="1" x14ac:dyDescent="0.2">
      <c r="A314" s="1301"/>
      <c r="B314" s="1301"/>
      <c r="C314" s="1301"/>
      <c r="D314" s="1301"/>
      <c r="E314" s="1301"/>
      <c r="F314" s="1301"/>
      <c r="G314" s="1301"/>
      <c r="H314" s="1301"/>
      <c r="I314" s="1301"/>
      <c r="J314" s="1301"/>
      <c r="K314" s="1301"/>
      <c r="L314" s="1301"/>
      <c r="M314" s="1301"/>
      <c r="N314" s="1301"/>
      <c r="O314" s="1301"/>
      <c r="P314" s="1301"/>
      <c r="Q314" s="1301"/>
      <c r="R314" s="1301"/>
      <c r="S314" s="1301"/>
    </row>
    <row r="315" spans="1:19" s="538" customFormat="1" x14ac:dyDescent="0.2">
      <c r="A315" s="1301"/>
      <c r="B315" s="1301"/>
      <c r="C315" s="1301"/>
      <c r="D315" s="1301"/>
      <c r="E315" s="1301"/>
      <c r="F315" s="1301"/>
      <c r="G315" s="1301"/>
      <c r="H315" s="1301"/>
      <c r="I315" s="1301"/>
      <c r="J315" s="1301"/>
      <c r="K315" s="1301"/>
      <c r="L315" s="1301"/>
      <c r="M315" s="1301"/>
      <c r="N315" s="1301"/>
      <c r="O315" s="1301"/>
      <c r="P315" s="1301"/>
      <c r="Q315" s="1301"/>
      <c r="R315" s="1301"/>
      <c r="S315" s="1301"/>
    </row>
    <row r="316" spans="1:19" s="538" customFormat="1" x14ac:dyDescent="0.2">
      <c r="A316" s="1301"/>
      <c r="B316" s="1301"/>
      <c r="C316" s="1301"/>
      <c r="D316" s="1301"/>
      <c r="E316" s="1301"/>
      <c r="F316" s="1301"/>
      <c r="G316" s="1301"/>
      <c r="H316" s="1301"/>
      <c r="I316" s="1301"/>
      <c r="J316" s="1301"/>
      <c r="K316" s="1301"/>
      <c r="L316" s="1301"/>
      <c r="M316" s="1301"/>
      <c r="N316" s="1301"/>
      <c r="O316" s="1301"/>
      <c r="P316" s="1301"/>
      <c r="Q316" s="1301"/>
      <c r="R316" s="1301"/>
      <c r="S316" s="1301"/>
    </row>
    <row r="317" spans="1:19" s="538" customFormat="1" x14ac:dyDescent="0.2">
      <c r="A317" s="1301"/>
      <c r="B317" s="1301"/>
      <c r="C317" s="1301"/>
      <c r="D317" s="1301"/>
      <c r="E317" s="1301"/>
      <c r="F317" s="1301"/>
      <c r="G317" s="1301"/>
      <c r="H317" s="1301"/>
      <c r="I317" s="1301"/>
      <c r="J317" s="1301"/>
      <c r="K317" s="1301"/>
      <c r="L317" s="1301"/>
      <c r="M317" s="1301"/>
      <c r="N317" s="1301"/>
      <c r="O317" s="1301"/>
      <c r="P317" s="1301"/>
      <c r="Q317" s="1301"/>
      <c r="R317" s="1301"/>
      <c r="S317" s="1301"/>
    </row>
    <row r="318" spans="1:19" s="538" customFormat="1" x14ac:dyDescent="0.2">
      <c r="A318" s="1301"/>
      <c r="B318" s="1301"/>
      <c r="C318" s="1301"/>
      <c r="D318" s="1301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01"/>
      <c r="P318" s="1301"/>
      <c r="Q318" s="1301"/>
      <c r="R318" s="1301"/>
      <c r="S318" s="1301"/>
    </row>
    <row r="319" spans="1:19" s="538" customFormat="1" x14ac:dyDescent="0.2">
      <c r="A319" s="1301"/>
      <c r="B319" s="1301"/>
      <c r="C319" s="1301"/>
      <c r="D319" s="1301"/>
      <c r="E319" s="1301"/>
      <c r="F319" s="1301"/>
      <c r="G319" s="1301"/>
      <c r="H319" s="1301"/>
      <c r="I319" s="1301"/>
      <c r="J319" s="1301"/>
      <c r="K319" s="1301"/>
      <c r="L319" s="1301"/>
      <c r="M319" s="1301"/>
      <c r="N319" s="1301"/>
      <c r="O319" s="1301"/>
      <c r="P319" s="1301"/>
      <c r="Q319" s="1301"/>
      <c r="R319" s="1301"/>
      <c r="S319" s="1301"/>
    </row>
    <row r="320" spans="1:19" s="538" customFormat="1" x14ac:dyDescent="0.2">
      <c r="A320" s="1301"/>
      <c r="B320" s="1301"/>
      <c r="C320" s="1301"/>
      <c r="D320" s="1301"/>
      <c r="E320" s="1301"/>
      <c r="F320" s="1301"/>
      <c r="G320" s="1301"/>
      <c r="H320" s="1301"/>
      <c r="I320" s="1301"/>
      <c r="J320" s="1301"/>
      <c r="K320" s="1301"/>
      <c r="L320" s="1301"/>
      <c r="M320" s="1301"/>
      <c r="N320" s="1301"/>
      <c r="O320" s="1301"/>
      <c r="P320" s="1301"/>
      <c r="Q320" s="1301"/>
      <c r="R320" s="1301"/>
      <c r="S320" s="1301"/>
    </row>
    <row r="321" spans="1:19" s="538" customFormat="1" x14ac:dyDescent="0.2">
      <c r="A321" s="1301"/>
      <c r="B321" s="1301"/>
      <c r="C321" s="1301"/>
      <c r="D321" s="1301"/>
      <c r="E321" s="1301"/>
      <c r="F321" s="1301"/>
      <c r="G321" s="1301"/>
      <c r="H321" s="1301"/>
      <c r="I321" s="1301"/>
      <c r="J321" s="1301"/>
      <c r="K321" s="1301"/>
      <c r="L321" s="1301"/>
      <c r="M321" s="1301"/>
      <c r="N321" s="1301"/>
      <c r="O321" s="1301"/>
      <c r="P321" s="1301"/>
      <c r="Q321" s="1301"/>
      <c r="R321" s="1301"/>
      <c r="S321" s="1301"/>
    </row>
    <row r="322" spans="1:19" s="538" customFormat="1" x14ac:dyDescent="0.2">
      <c r="A322" s="1301"/>
      <c r="B322" s="1301"/>
      <c r="C322" s="1301"/>
      <c r="D322" s="1301"/>
      <c r="E322" s="1301"/>
      <c r="F322" s="1301"/>
      <c r="G322" s="1301"/>
      <c r="H322" s="1301"/>
      <c r="I322" s="1301"/>
      <c r="J322" s="1301"/>
      <c r="K322" s="1301"/>
      <c r="L322" s="1301"/>
      <c r="M322" s="1301"/>
      <c r="N322" s="1301"/>
      <c r="O322" s="1301"/>
      <c r="P322" s="1301"/>
      <c r="Q322" s="1301"/>
      <c r="R322" s="1301"/>
      <c r="S322" s="1301"/>
    </row>
    <row r="323" spans="1:19" s="538" customFormat="1" x14ac:dyDescent="0.2">
      <c r="A323" s="1301"/>
      <c r="B323" s="1301"/>
      <c r="C323" s="1301"/>
      <c r="D323" s="1301"/>
      <c r="E323" s="1301"/>
      <c r="F323" s="1301"/>
      <c r="G323" s="1301"/>
      <c r="H323" s="1301"/>
      <c r="I323" s="1301"/>
      <c r="J323" s="1301"/>
      <c r="K323" s="1301"/>
      <c r="L323" s="1301"/>
      <c r="M323" s="1301"/>
      <c r="N323" s="1301"/>
      <c r="O323" s="1301"/>
      <c r="P323" s="1301"/>
      <c r="Q323" s="1301"/>
      <c r="R323" s="1301"/>
      <c r="S323" s="1301"/>
    </row>
    <row r="324" spans="1:19" s="538" customFormat="1" x14ac:dyDescent="0.2">
      <c r="A324" s="1301"/>
      <c r="B324" s="1301"/>
      <c r="C324" s="1301"/>
      <c r="D324" s="1301"/>
      <c r="E324" s="1301"/>
      <c r="F324" s="1301"/>
      <c r="G324" s="1301"/>
      <c r="H324" s="1301"/>
      <c r="I324" s="1301"/>
      <c r="J324" s="1301"/>
      <c r="K324" s="1301"/>
      <c r="L324" s="1301"/>
      <c r="M324" s="1301"/>
      <c r="N324" s="1301"/>
      <c r="O324" s="1301"/>
      <c r="P324" s="1301"/>
      <c r="Q324" s="1301"/>
      <c r="R324" s="1301"/>
      <c r="S324" s="1301"/>
    </row>
    <row r="325" spans="1:19" s="538" customFormat="1" x14ac:dyDescent="0.2">
      <c r="A325" s="1301"/>
      <c r="B325" s="1301"/>
      <c r="C325" s="1301"/>
      <c r="D325" s="1301"/>
      <c r="E325" s="1301"/>
      <c r="F325" s="1301"/>
      <c r="G325" s="1301"/>
      <c r="H325" s="1301"/>
      <c r="I325" s="1301"/>
      <c r="J325" s="1301"/>
      <c r="K325" s="1301"/>
      <c r="L325" s="1301"/>
      <c r="M325" s="1301"/>
      <c r="N325" s="1301"/>
      <c r="O325" s="1301"/>
      <c r="P325" s="1301"/>
      <c r="Q325" s="1301"/>
      <c r="R325" s="1301"/>
      <c r="S325" s="1301"/>
    </row>
    <row r="326" spans="1:19" s="538" customFormat="1" x14ac:dyDescent="0.2">
      <c r="A326" s="1301"/>
      <c r="B326" s="1301"/>
      <c r="C326" s="1301"/>
      <c r="D326" s="1301"/>
      <c r="E326" s="1301"/>
      <c r="F326" s="1301"/>
      <c r="G326" s="1301"/>
      <c r="H326" s="1301"/>
      <c r="I326" s="1301"/>
      <c r="J326" s="1301"/>
      <c r="K326" s="1301"/>
      <c r="L326" s="1301"/>
      <c r="M326" s="1301"/>
      <c r="N326" s="1301"/>
      <c r="O326" s="1301"/>
      <c r="P326" s="1301"/>
      <c r="Q326" s="1301"/>
      <c r="R326" s="1301"/>
      <c r="S326" s="1301"/>
    </row>
    <row r="327" spans="1:19" s="538" customFormat="1" x14ac:dyDescent="0.2">
      <c r="A327" s="1301"/>
      <c r="B327" s="1301"/>
      <c r="C327" s="1301"/>
      <c r="D327" s="1301"/>
      <c r="E327" s="1301"/>
      <c r="F327" s="1301"/>
      <c r="G327" s="1301"/>
      <c r="H327" s="1301"/>
      <c r="I327" s="1301"/>
      <c r="J327" s="1301"/>
      <c r="K327" s="1301"/>
      <c r="L327" s="1301"/>
      <c r="M327" s="1301"/>
      <c r="N327" s="1301"/>
      <c r="O327" s="1301"/>
      <c r="P327" s="1301"/>
      <c r="Q327" s="1301"/>
      <c r="R327" s="1301"/>
      <c r="S327" s="1301"/>
    </row>
    <row r="328" spans="1:19" s="538" customFormat="1" x14ac:dyDescent="0.2">
      <c r="A328" s="1301"/>
      <c r="B328" s="1301"/>
      <c r="C328" s="1301"/>
      <c r="D328" s="1301"/>
      <c r="E328" s="1301"/>
      <c r="F328" s="1301"/>
      <c r="G328" s="1301"/>
      <c r="H328" s="1301"/>
      <c r="I328" s="1301"/>
      <c r="J328" s="1301"/>
      <c r="K328" s="1301"/>
      <c r="L328" s="1301"/>
      <c r="M328" s="1301"/>
      <c r="N328" s="1301"/>
      <c r="O328" s="1301"/>
      <c r="P328" s="1301"/>
      <c r="Q328" s="1301"/>
      <c r="R328" s="1301"/>
      <c r="S328" s="1301"/>
    </row>
    <row r="329" spans="1:19" s="538" customFormat="1" x14ac:dyDescent="0.2">
      <c r="A329" s="1301"/>
      <c r="B329" s="1301"/>
      <c r="C329" s="1301"/>
      <c r="D329" s="1301"/>
      <c r="E329" s="1301"/>
      <c r="F329" s="1301"/>
      <c r="G329" s="1301"/>
      <c r="H329" s="1301"/>
      <c r="I329" s="1301"/>
      <c r="J329" s="1301"/>
      <c r="K329" s="1301"/>
      <c r="L329" s="1301"/>
      <c r="M329" s="1301"/>
      <c r="N329" s="1301"/>
      <c r="O329" s="1301"/>
      <c r="P329" s="1301"/>
      <c r="Q329" s="1301"/>
      <c r="R329" s="1301"/>
      <c r="S329" s="1301"/>
    </row>
    <row r="330" spans="1:19" s="538" customFormat="1" x14ac:dyDescent="0.2">
      <c r="A330" s="1301"/>
      <c r="B330" s="1301"/>
      <c r="C330" s="1301"/>
      <c r="D330" s="1301"/>
      <c r="E330" s="1301"/>
      <c r="F330" s="1301"/>
      <c r="G330" s="1301"/>
      <c r="H330" s="1301"/>
      <c r="I330" s="1301"/>
      <c r="J330" s="1301"/>
      <c r="K330" s="1301"/>
      <c r="L330" s="1301"/>
      <c r="M330" s="1301"/>
      <c r="N330" s="1301"/>
      <c r="O330" s="1301"/>
      <c r="P330" s="1301"/>
      <c r="Q330" s="1301"/>
      <c r="R330" s="1301"/>
      <c r="S330" s="1301"/>
    </row>
    <row r="331" spans="1:19" s="538" customFormat="1" x14ac:dyDescent="0.2">
      <c r="A331" s="1301"/>
      <c r="B331" s="1301"/>
      <c r="C331" s="1301"/>
      <c r="D331" s="1301"/>
      <c r="E331" s="1301"/>
      <c r="F331" s="1301"/>
      <c r="G331" s="1301"/>
      <c r="H331" s="1301"/>
      <c r="I331" s="1301"/>
      <c r="J331" s="1301"/>
      <c r="K331" s="1301"/>
      <c r="L331" s="1301"/>
      <c r="M331" s="1301"/>
      <c r="N331" s="1301"/>
      <c r="O331" s="1301"/>
      <c r="P331" s="1301"/>
      <c r="Q331" s="1301"/>
      <c r="R331" s="1301"/>
      <c r="S331" s="1301"/>
    </row>
    <row r="332" spans="1:19" s="538" customFormat="1" x14ac:dyDescent="0.2">
      <c r="A332" s="1301"/>
      <c r="B332" s="1301"/>
      <c r="C332" s="1301"/>
      <c r="D332" s="1301"/>
      <c r="E332" s="1301"/>
      <c r="F332" s="1301"/>
      <c r="G332" s="1301"/>
      <c r="H332" s="1301"/>
      <c r="I332" s="1301"/>
      <c r="J332" s="1301"/>
      <c r="K332" s="1301"/>
      <c r="L332" s="1301"/>
      <c r="M332" s="1301"/>
      <c r="N332" s="1301"/>
      <c r="O332" s="1301"/>
      <c r="P332" s="1301"/>
      <c r="Q332" s="1301"/>
      <c r="R332" s="1301"/>
      <c r="S332" s="1301"/>
    </row>
    <row r="333" spans="1:19" s="538" customFormat="1" x14ac:dyDescent="0.2">
      <c r="A333" s="1301"/>
      <c r="B333" s="1301"/>
      <c r="C333" s="1301"/>
      <c r="D333" s="1301"/>
      <c r="E333" s="1301"/>
      <c r="F333" s="1301"/>
      <c r="G333" s="1301"/>
      <c r="H333" s="1301"/>
      <c r="I333" s="1301"/>
      <c r="J333" s="1301"/>
      <c r="K333" s="1301"/>
      <c r="L333" s="1301"/>
      <c r="M333" s="1301"/>
      <c r="N333" s="1301"/>
      <c r="O333" s="1301"/>
      <c r="P333" s="1301"/>
      <c r="Q333" s="1301"/>
      <c r="R333" s="1301"/>
      <c r="S333" s="1301"/>
    </row>
    <row r="334" spans="1:19" s="538" customFormat="1" x14ac:dyDescent="0.2">
      <c r="A334" s="1301"/>
      <c r="B334" s="1301"/>
      <c r="C334" s="1301"/>
      <c r="D334" s="1301"/>
      <c r="E334" s="1301"/>
      <c r="F334" s="1301"/>
      <c r="G334" s="1301"/>
      <c r="H334" s="1301"/>
      <c r="I334" s="1301"/>
      <c r="J334" s="1301"/>
      <c r="K334" s="1301"/>
      <c r="L334" s="1301"/>
      <c r="M334" s="1301"/>
      <c r="N334" s="1301"/>
      <c r="O334" s="1301"/>
      <c r="P334" s="1301"/>
      <c r="Q334" s="1301"/>
      <c r="R334" s="1301"/>
      <c r="S334" s="1301"/>
    </row>
    <row r="335" spans="1:19" s="538" customFormat="1" x14ac:dyDescent="0.2">
      <c r="A335" s="1301"/>
      <c r="B335" s="1301"/>
      <c r="C335" s="1301"/>
      <c r="D335" s="1301"/>
      <c r="E335" s="1301"/>
      <c r="F335" s="1301"/>
      <c r="G335" s="1301"/>
      <c r="H335" s="1301"/>
      <c r="I335" s="1301"/>
      <c r="J335" s="1301"/>
      <c r="K335" s="1301"/>
      <c r="L335" s="1301"/>
      <c r="M335" s="1301"/>
      <c r="N335" s="1301"/>
      <c r="O335" s="1301"/>
      <c r="P335" s="1301"/>
      <c r="Q335" s="1301"/>
      <c r="R335" s="1301"/>
      <c r="S335" s="1301"/>
    </row>
    <row r="336" spans="1:19" s="538" customFormat="1" x14ac:dyDescent="0.2">
      <c r="A336" s="1301"/>
      <c r="B336" s="1301"/>
      <c r="C336" s="1301"/>
      <c r="D336" s="1301"/>
      <c r="E336" s="1301"/>
      <c r="F336" s="1301"/>
      <c r="G336" s="1301"/>
      <c r="H336" s="1301"/>
      <c r="I336" s="1301"/>
      <c r="J336" s="1301"/>
      <c r="K336" s="1301"/>
      <c r="L336" s="1301"/>
      <c r="M336" s="1301"/>
      <c r="N336" s="1301"/>
      <c r="O336" s="1301"/>
      <c r="P336" s="1301"/>
      <c r="Q336" s="1301"/>
      <c r="R336" s="1301"/>
      <c r="S336" s="1301"/>
    </row>
    <row r="337" spans="1:19" s="538" customFormat="1" x14ac:dyDescent="0.2">
      <c r="A337" s="1301"/>
      <c r="B337" s="1301"/>
      <c r="C337" s="1301"/>
      <c r="D337" s="1301"/>
      <c r="E337" s="1301"/>
      <c r="F337" s="1301"/>
      <c r="G337" s="1301"/>
      <c r="H337" s="1301"/>
      <c r="I337" s="1301"/>
      <c r="J337" s="1301"/>
      <c r="K337" s="1301"/>
      <c r="L337" s="1301"/>
      <c r="M337" s="1301"/>
      <c r="N337" s="1301"/>
      <c r="O337" s="1301"/>
      <c r="P337" s="1301"/>
      <c r="Q337" s="1301"/>
      <c r="R337" s="1301"/>
      <c r="S337" s="1301"/>
    </row>
    <row r="338" spans="1:19" s="538" customFormat="1" x14ac:dyDescent="0.2">
      <c r="A338" s="1301"/>
      <c r="B338" s="1301"/>
      <c r="C338" s="1301"/>
      <c r="D338" s="1301"/>
      <c r="E338" s="1301"/>
      <c r="F338" s="1301"/>
      <c r="G338" s="1301"/>
      <c r="H338" s="1301"/>
      <c r="I338" s="1301"/>
      <c r="J338" s="1301"/>
      <c r="K338" s="1301"/>
      <c r="L338" s="1301"/>
      <c r="M338" s="1301"/>
      <c r="N338" s="1301"/>
      <c r="O338" s="1301"/>
      <c r="P338" s="1301"/>
      <c r="Q338" s="1301"/>
      <c r="R338" s="1301"/>
      <c r="S338" s="1301"/>
    </row>
    <row r="339" spans="1:19" s="538" customFormat="1" x14ac:dyDescent="0.2">
      <c r="A339" s="1301"/>
      <c r="B339" s="1301"/>
      <c r="C339" s="1301"/>
      <c r="D339" s="1301"/>
      <c r="E339" s="1301"/>
      <c r="F339" s="1301"/>
      <c r="G339" s="1301"/>
      <c r="H339" s="1301"/>
      <c r="I339" s="1301"/>
      <c r="J339" s="1301"/>
      <c r="K339" s="1301"/>
      <c r="L339" s="1301"/>
      <c r="M339" s="1301"/>
      <c r="N339" s="1301"/>
      <c r="O339" s="1301"/>
      <c r="P339" s="1301"/>
      <c r="Q339" s="1301"/>
      <c r="R339" s="1301"/>
      <c r="S339" s="1301"/>
    </row>
    <row r="340" spans="1:19" s="538" customFormat="1" x14ac:dyDescent="0.2">
      <c r="A340" s="1301"/>
      <c r="B340" s="1301"/>
      <c r="C340" s="1301"/>
      <c r="D340" s="1301"/>
      <c r="E340" s="1301"/>
      <c r="F340" s="1301"/>
      <c r="G340" s="1301"/>
      <c r="H340" s="1301"/>
      <c r="I340" s="1301"/>
      <c r="J340" s="1301"/>
      <c r="K340" s="1301"/>
      <c r="L340" s="1301"/>
      <c r="M340" s="1301"/>
      <c r="N340" s="1301"/>
      <c r="O340" s="1301"/>
      <c r="P340" s="1301"/>
      <c r="Q340" s="1301"/>
      <c r="R340" s="1301"/>
      <c r="S340" s="1301"/>
    </row>
    <row r="341" spans="1:19" s="538" customFormat="1" x14ac:dyDescent="0.2">
      <c r="A341" s="1301"/>
      <c r="B341" s="1301"/>
      <c r="C341" s="1301"/>
      <c r="D341" s="1301"/>
      <c r="E341" s="1301"/>
      <c r="F341" s="1301"/>
      <c r="G341" s="1301"/>
      <c r="H341" s="1301"/>
      <c r="I341" s="1301"/>
      <c r="J341" s="1301"/>
      <c r="K341" s="1301"/>
      <c r="L341" s="1301"/>
      <c r="M341" s="1301"/>
      <c r="N341" s="1301"/>
      <c r="O341" s="1301"/>
      <c r="P341" s="1301"/>
      <c r="Q341" s="1301"/>
      <c r="R341" s="1301"/>
      <c r="S341" s="1301"/>
    </row>
    <row r="342" spans="1:19" s="538" customFormat="1" x14ac:dyDescent="0.2">
      <c r="A342" s="1301"/>
      <c r="B342" s="1301"/>
      <c r="C342" s="1301"/>
      <c r="D342" s="1301"/>
      <c r="E342" s="1301"/>
      <c r="F342" s="1301"/>
      <c r="G342" s="1301"/>
      <c r="H342" s="1301"/>
      <c r="I342" s="1301"/>
      <c r="J342" s="1301"/>
      <c r="K342" s="1301"/>
      <c r="L342" s="1301"/>
      <c r="M342" s="1301"/>
      <c r="N342" s="1301"/>
      <c r="O342" s="1301"/>
      <c r="P342" s="1301"/>
      <c r="Q342" s="1301"/>
      <c r="R342" s="1301"/>
      <c r="S342" s="1301"/>
    </row>
    <row r="343" spans="1:19" s="538" customFormat="1" x14ac:dyDescent="0.2">
      <c r="A343" s="1301"/>
      <c r="B343" s="1301"/>
      <c r="C343" s="1301"/>
      <c r="D343" s="1301"/>
      <c r="E343" s="1301"/>
      <c r="F343" s="1301"/>
      <c r="G343" s="1301"/>
      <c r="H343" s="1301"/>
      <c r="I343" s="1301"/>
      <c r="J343" s="1301"/>
      <c r="K343" s="1301"/>
      <c r="L343" s="1301"/>
      <c r="M343" s="1301"/>
      <c r="N343" s="1301"/>
      <c r="O343" s="1301"/>
      <c r="P343" s="1301"/>
      <c r="Q343" s="1301"/>
      <c r="R343" s="1301"/>
      <c r="S343" s="1301"/>
    </row>
    <row r="344" spans="1:19" s="538" customFormat="1" x14ac:dyDescent="0.2">
      <c r="A344" s="1301"/>
      <c r="B344" s="1301"/>
      <c r="C344" s="1301"/>
      <c r="D344" s="1301"/>
      <c r="E344" s="1301"/>
      <c r="F344" s="1301"/>
      <c r="G344" s="1301"/>
      <c r="H344" s="1301"/>
      <c r="I344" s="1301"/>
      <c r="J344" s="1301"/>
      <c r="K344" s="1301"/>
      <c r="L344" s="1301"/>
      <c r="M344" s="1301"/>
      <c r="N344" s="1301"/>
      <c r="O344" s="1301"/>
      <c r="P344" s="1301"/>
      <c r="Q344" s="1301"/>
      <c r="R344" s="1301"/>
      <c r="S344" s="1301"/>
    </row>
    <row r="345" spans="1:19" s="538" customFormat="1" x14ac:dyDescent="0.2">
      <c r="A345" s="1301"/>
      <c r="B345" s="1301"/>
      <c r="C345" s="1301"/>
      <c r="D345" s="1301"/>
      <c r="E345" s="1301"/>
      <c r="F345" s="1301"/>
      <c r="G345" s="1301"/>
      <c r="H345" s="1301"/>
      <c r="I345" s="1301"/>
      <c r="J345" s="1301"/>
      <c r="K345" s="1301"/>
      <c r="L345" s="1301"/>
      <c r="M345" s="1301"/>
      <c r="N345" s="1301"/>
      <c r="O345" s="1301"/>
      <c r="P345" s="1301"/>
      <c r="Q345" s="1301"/>
      <c r="R345" s="1301"/>
      <c r="S345" s="1301"/>
    </row>
    <row r="346" spans="1:19" s="538" customFormat="1" x14ac:dyDescent="0.2">
      <c r="A346" s="1301"/>
      <c r="B346" s="1301"/>
      <c r="C346" s="1301"/>
      <c r="D346" s="1301"/>
      <c r="E346" s="1301"/>
      <c r="F346" s="1301"/>
      <c r="G346" s="1301"/>
      <c r="H346" s="1301"/>
      <c r="I346" s="1301"/>
      <c r="J346" s="1301"/>
      <c r="K346" s="1301"/>
      <c r="L346" s="1301"/>
      <c r="M346" s="1301"/>
      <c r="N346" s="1301"/>
      <c r="O346" s="1301"/>
      <c r="P346" s="1301"/>
      <c r="Q346" s="1301"/>
      <c r="R346" s="1301"/>
      <c r="S346" s="1301"/>
    </row>
    <row r="347" spans="1:19" s="538" customFormat="1" x14ac:dyDescent="0.2">
      <c r="A347" s="1301"/>
      <c r="B347" s="1301"/>
      <c r="C347" s="1301"/>
      <c r="D347" s="1301"/>
      <c r="E347" s="1301"/>
      <c r="F347" s="1301"/>
      <c r="G347" s="1301"/>
      <c r="H347" s="1301"/>
      <c r="I347" s="1301"/>
      <c r="J347" s="1301"/>
      <c r="K347" s="1301"/>
      <c r="L347" s="1301"/>
      <c r="M347" s="1301"/>
      <c r="N347" s="1301"/>
      <c r="O347" s="1301"/>
      <c r="P347" s="1301"/>
      <c r="Q347" s="1301"/>
      <c r="R347" s="1301"/>
      <c r="S347" s="1301"/>
    </row>
    <row r="348" spans="1:19" s="538" customFormat="1" x14ac:dyDescent="0.2">
      <c r="A348" s="1301"/>
      <c r="B348" s="1301"/>
      <c r="C348" s="1301"/>
      <c r="D348" s="1301"/>
      <c r="E348" s="1301"/>
      <c r="F348" s="1301"/>
      <c r="G348" s="1301"/>
      <c r="H348" s="1301"/>
      <c r="I348" s="1301"/>
      <c r="J348" s="1301"/>
      <c r="K348" s="1301"/>
      <c r="L348" s="1301"/>
      <c r="M348" s="1301"/>
      <c r="N348" s="1301"/>
      <c r="O348" s="1301"/>
      <c r="P348" s="1301"/>
      <c r="Q348" s="1301"/>
      <c r="R348" s="1301"/>
      <c r="S348" s="1301"/>
    </row>
    <row r="349" spans="1:19" s="538" customFormat="1" x14ac:dyDescent="0.2">
      <c r="A349" s="1301"/>
      <c r="B349" s="1301"/>
      <c r="C349" s="1301"/>
      <c r="D349" s="1301"/>
      <c r="E349" s="1301"/>
      <c r="F349" s="1301"/>
      <c r="G349" s="1301"/>
      <c r="H349" s="1301"/>
      <c r="I349" s="1301"/>
      <c r="J349" s="1301"/>
      <c r="K349" s="1301"/>
      <c r="L349" s="1301"/>
      <c r="M349" s="1301"/>
      <c r="N349" s="1301"/>
      <c r="O349" s="1301"/>
      <c r="P349" s="1301"/>
      <c r="Q349" s="1301"/>
      <c r="R349" s="1301"/>
      <c r="S349" s="1301"/>
    </row>
    <row r="350" spans="1:19" s="538" customFormat="1" x14ac:dyDescent="0.2">
      <c r="A350" s="1301"/>
      <c r="B350" s="1301"/>
      <c r="C350" s="1301"/>
      <c r="D350" s="1301"/>
      <c r="E350" s="1301"/>
      <c r="F350" s="1301"/>
      <c r="G350" s="1301"/>
      <c r="H350" s="1301"/>
      <c r="I350" s="1301"/>
      <c r="J350" s="1301"/>
      <c r="K350" s="1301"/>
      <c r="L350" s="1301"/>
      <c r="M350" s="1301"/>
      <c r="N350" s="1301"/>
      <c r="O350" s="1301"/>
      <c r="P350" s="1301"/>
      <c r="Q350" s="1301"/>
      <c r="R350" s="1301"/>
      <c r="S350" s="1301"/>
    </row>
    <row r="351" spans="1:19" s="538" customFormat="1" x14ac:dyDescent="0.2">
      <c r="A351" s="1301"/>
      <c r="B351" s="1301"/>
      <c r="C351" s="1301"/>
      <c r="D351" s="1301"/>
      <c r="E351" s="1301"/>
      <c r="F351" s="1301"/>
      <c r="G351" s="1301"/>
      <c r="H351" s="1301"/>
      <c r="I351" s="1301"/>
      <c r="J351" s="1301"/>
      <c r="K351" s="1301"/>
      <c r="L351" s="1301"/>
      <c r="M351" s="1301"/>
      <c r="N351" s="1301"/>
      <c r="O351" s="1301"/>
      <c r="P351" s="1301"/>
      <c r="Q351" s="1301"/>
      <c r="R351" s="1301"/>
      <c r="S351" s="1301"/>
    </row>
    <row r="352" spans="1:19" s="538" customFormat="1" x14ac:dyDescent="0.2">
      <c r="A352" s="1301"/>
      <c r="B352" s="1301"/>
      <c r="C352" s="1301"/>
      <c r="D352" s="1301"/>
      <c r="E352" s="1301"/>
      <c r="F352" s="1301"/>
      <c r="G352" s="1301"/>
      <c r="H352" s="1301"/>
      <c r="I352" s="1301"/>
      <c r="J352" s="1301"/>
      <c r="K352" s="1301"/>
      <c r="L352" s="1301"/>
      <c r="M352" s="1301"/>
      <c r="N352" s="1301"/>
      <c r="O352" s="1301"/>
      <c r="P352" s="1301"/>
      <c r="Q352" s="1301"/>
      <c r="R352" s="1301"/>
      <c r="S352" s="1301"/>
    </row>
    <row r="353" spans="1:19" s="538" customFormat="1" x14ac:dyDescent="0.2">
      <c r="A353" s="1301"/>
      <c r="B353" s="1301"/>
      <c r="C353" s="1301"/>
      <c r="D353" s="1301"/>
      <c r="E353" s="1301"/>
      <c r="F353" s="1301"/>
      <c r="G353" s="1301"/>
      <c r="H353" s="1301"/>
      <c r="I353" s="1301"/>
      <c r="J353" s="1301"/>
      <c r="K353" s="1301"/>
      <c r="L353" s="1301"/>
      <c r="M353" s="1301"/>
      <c r="N353" s="1301"/>
      <c r="O353" s="1301"/>
      <c r="P353" s="1301"/>
      <c r="Q353" s="1301"/>
      <c r="R353" s="1301"/>
      <c r="S353" s="1301"/>
    </row>
    <row r="354" spans="1:19" s="538" customFormat="1" x14ac:dyDescent="0.2">
      <c r="A354" s="1301"/>
      <c r="B354" s="1301"/>
      <c r="C354" s="1301"/>
      <c r="D354" s="1301"/>
      <c r="E354" s="1301"/>
      <c r="F354" s="1301"/>
      <c r="G354" s="1301"/>
      <c r="H354" s="1301"/>
      <c r="I354" s="1301"/>
      <c r="J354" s="1301"/>
      <c r="K354" s="1301"/>
      <c r="L354" s="1301"/>
      <c r="M354" s="1301"/>
      <c r="N354" s="1301"/>
      <c r="O354" s="1301"/>
      <c r="P354" s="1301"/>
      <c r="Q354" s="1301"/>
      <c r="R354" s="1301"/>
      <c r="S354" s="1301"/>
    </row>
    <row r="355" spans="1:19" s="538" customFormat="1" x14ac:dyDescent="0.2">
      <c r="A355" s="1301"/>
      <c r="B355" s="1301"/>
      <c r="C355" s="1301"/>
      <c r="D355" s="1301"/>
      <c r="E355" s="1301"/>
      <c r="F355" s="1301"/>
      <c r="G355" s="1301"/>
      <c r="H355" s="1301"/>
      <c r="I355" s="1301"/>
      <c r="J355" s="1301"/>
      <c r="K355" s="1301"/>
      <c r="L355" s="1301"/>
      <c r="M355" s="1301"/>
      <c r="N355" s="1301"/>
      <c r="O355" s="1301"/>
      <c r="P355" s="1301"/>
      <c r="Q355" s="1301"/>
      <c r="R355" s="1301"/>
      <c r="S355" s="1301"/>
    </row>
    <row r="356" spans="1:19" s="538" customFormat="1" x14ac:dyDescent="0.2">
      <c r="A356" s="1301"/>
      <c r="B356" s="1301"/>
      <c r="C356" s="1301"/>
      <c r="D356" s="1301"/>
      <c r="E356" s="1301"/>
      <c r="F356" s="1301"/>
      <c r="G356" s="1301"/>
      <c r="H356" s="1301"/>
      <c r="I356" s="1301"/>
      <c r="J356" s="1301"/>
      <c r="K356" s="1301"/>
      <c r="L356" s="1301"/>
      <c r="M356" s="1301"/>
      <c r="N356" s="1301"/>
      <c r="O356" s="1301"/>
      <c r="P356" s="1301"/>
      <c r="Q356" s="1301"/>
      <c r="R356" s="1301"/>
      <c r="S356" s="1301"/>
    </row>
    <row r="357" spans="1:19" s="538" customFormat="1" x14ac:dyDescent="0.2">
      <c r="A357" s="1301"/>
      <c r="B357" s="1301"/>
      <c r="C357" s="1301"/>
      <c r="D357" s="1301"/>
      <c r="E357" s="1301"/>
      <c r="F357" s="1301"/>
      <c r="G357" s="1301"/>
      <c r="H357" s="1301"/>
      <c r="I357" s="1301"/>
      <c r="J357" s="1301"/>
      <c r="K357" s="1301"/>
      <c r="L357" s="1301"/>
      <c r="M357" s="1301"/>
      <c r="N357" s="1301"/>
      <c r="O357" s="1301"/>
      <c r="P357" s="1301"/>
      <c r="Q357" s="1301"/>
      <c r="R357" s="1301"/>
      <c r="S357" s="1301"/>
    </row>
    <row r="358" spans="1:19" s="538" customFormat="1" x14ac:dyDescent="0.2">
      <c r="A358" s="1301"/>
      <c r="B358" s="1301"/>
      <c r="C358" s="1301"/>
      <c r="D358" s="1301"/>
      <c r="E358" s="1301"/>
      <c r="F358" s="1301"/>
      <c r="G358" s="1301"/>
      <c r="H358" s="1301"/>
      <c r="I358" s="1301"/>
      <c r="J358" s="1301"/>
      <c r="K358" s="1301"/>
      <c r="L358" s="1301"/>
      <c r="M358" s="1301"/>
      <c r="N358" s="1301"/>
      <c r="O358" s="1301"/>
      <c r="P358" s="1301"/>
      <c r="Q358" s="1301"/>
      <c r="R358" s="1301"/>
      <c r="S358" s="1301"/>
    </row>
    <row r="359" spans="1:19" s="538" customFormat="1" x14ac:dyDescent="0.2">
      <c r="A359" s="1301"/>
      <c r="B359" s="1301"/>
      <c r="C359" s="1301"/>
      <c r="D359" s="1301"/>
      <c r="E359" s="1301"/>
      <c r="F359" s="1301"/>
      <c r="G359" s="1301"/>
      <c r="H359" s="1301"/>
      <c r="I359" s="1301"/>
      <c r="J359" s="1301"/>
      <c r="K359" s="1301"/>
      <c r="L359" s="1301"/>
      <c r="M359" s="1301"/>
      <c r="N359" s="1301"/>
      <c r="O359" s="1301"/>
      <c r="P359" s="1301"/>
      <c r="Q359" s="1301"/>
      <c r="R359" s="1301"/>
      <c r="S359" s="1301"/>
    </row>
    <row r="360" spans="1:19" s="538" customFormat="1" x14ac:dyDescent="0.2">
      <c r="A360" s="1301"/>
      <c r="B360" s="1301"/>
      <c r="C360" s="1301"/>
      <c r="D360" s="1301"/>
      <c r="E360" s="1301"/>
      <c r="F360" s="1301"/>
      <c r="G360" s="1301"/>
      <c r="H360" s="1301"/>
      <c r="I360" s="1301"/>
      <c r="J360" s="1301"/>
      <c r="K360" s="1301"/>
      <c r="L360" s="1301"/>
      <c r="M360" s="1301"/>
      <c r="N360" s="1301"/>
      <c r="O360" s="1301"/>
      <c r="P360" s="1301"/>
      <c r="Q360" s="1301"/>
      <c r="R360" s="1301"/>
      <c r="S360" s="1301"/>
    </row>
    <row r="361" spans="1:19" s="538" customFormat="1" x14ac:dyDescent="0.2">
      <c r="A361" s="1301"/>
      <c r="B361" s="1301"/>
      <c r="C361" s="1301"/>
      <c r="D361" s="1301"/>
      <c r="E361" s="1301"/>
      <c r="F361" s="1301"/>
      <c r="G361" s="1301"/>
      <c r="H361" s="1301"/>
      <c r="I361" s="1301"/>
      <c r="J361" s="1301"/>
      <c r="K361" s="1301"/>
      <c r="L361" s="1301"/>
      <c r="M361" s="1301"/>
      <c r="N361" s="1301"/>
      <c r="O361" s="1301"/>
      <c r="P361" s="1301"/>
      <c r="Q361" s="1301"/>
      <c r="R361" s="1301"/>
      <c r="S361" s="1301"/>
    </row>
    <row r="362" spans="1:19" s="538" customFormat="1" x14ac:dyDescent="0.2">
      <c r="A362" s="1301"/>
      <c r="B362" s="1301"/>
      <c r="C362" s="1301"/>
      <c r="D362" s="1301"/>
      <c r="E362" s="1301"/>
      <c r="F362" s="1301"/>
      <c r="G362" s="1301"/>
      <c r="H362" s="1301"/>
      <c r="I362" s="1301"/>
      <c r="J362" s="1301"/>
      <c r="K362" s="1301"/>
      <c r="L362" s="1301"/>
      <c r="M362" s="1301"/>
      <c r="N362" s="1301"/>
      <c r="O362" s="1301"/>
      <c r="P362" s="1301"/>
      <c r="Q362" s="1301"/>
      <c r="R362" s="1301"/>
      <c r="S362" s="1301"/>
    </row>
    <row r="363" spans="1:19" s="538" customFormat="1" x14ac:dyDescent="0.2">
      <c r="A363" s="1301"/>
      <c r="B363" s="1301"/>
      <c r="C363" s="1301"/>
      <c r="D363" s="1301"/>
      <c r="E363" s="1301"/>
      <c r="F363" s="1301"/>
      <c r="G363" s="1301"/>
      <c r="H363" s="1301"/>
      <c r="I363" s="1301"/>
      <c r="J363" s="1301"/>
      <c r="K363" s="1301"/>
      <c r="L363" s="1301"/>
      <c r="M363" s="1301"/>
      <c r="N363" s="1301"/>
      <c r="O363" s="1301"/>
      <c r="P363" s="1301"/>
      <c r="Q363" s="1301"/>
      <c r="R363" s="1301"/>
      <c r="S363" s="1301"/>
    </row>
    <row r="364" spans="1:19" s="538" customFormat="1" x14ac:dyDescent="0.2">
      <c r="A364" s="1301"/>
      <c r="B364" s="1301"/>
      <c r="C364" s="1301"/>
      <c r="D364" s="1301"/>
      <c r="E364" s="1301"/>
      <c r="F364" s="1301"/>
      <c r="G364" s="1301"/>
      <c r="H364" s="1301"/>
      <c r="I364" s="1301"/>
      <c r="J364" s="1301"/>
      <c r="K364" s="1301"/>
      <c r="L364" s="1301"/>
      <c r="M364" s="1301"/>
      <c r="N364" s="1301"/>
      <c r="O364" s="1301"/>
      <c r="P364" s="1301"/>
      <c r="Q364" s="1301"/>
      <c r="R364" s="1301"/>
      <c r="S364" s="1301"/>
    </row>
    <row r="365" spans="1:19" s="538" customFormat="1" x14ac:dyDescent="0.2">
      <c r="A365" s="1301"/>
      <c r="B365" s="1301"/>
      <c r="C365" s="1301"/>
      <c r="D365" s="1301"/>
      <c r="E365" s="1301"/>
      <c r="F365" s="1301"/>
      <c r="G365" s="1301"/>
      <c r="H365" s="1301"/>
      <c r="I365" s="1301"/>
      <c r="J365" s="1301"/>
      <c r="K365" s="1301"/>
      <c r="L365" s="1301"/>
      <c r="M365" s="1301"/>
      <c r="N365" s="1301"/>
      <c r="O365" s="1301"/>
      <c r="P365" s="1301"/>
      <c r="Q365" s="1301"/>
      <c r="R365" s="1301"/>
      <c r="S365" s="1301"/>
    </row>
    <row r="366" spans="1:19" s="538" customFormat="1" x14ac:dyDescent="0.2">
      <c r="A366" s="1301"/>
      <c r="B366" s="1301"/>
      <c r="C366" s="1301"/>
      <c r="D366" s="1301"/>
      <c r="E366" s="1301"/>
      <c r="F366" s="1301"/>
      <c r="G366" s="1301"/>
      <c r="H366" s="1301"/>
      <c r="I366" s="1301"/>
      <c r="J366" s="1301"/>
      <c r="K366" s="1301"/>
      <c r="L366" s="1301"/>
      <c r="M366" s="1301"/>
      <c r="N366" s="1301"/>
      <c r="O366" s="1301"/>
      <c r="P366" s="1301"/>
      <c r="Q366" s="1301"/>
      <c r="R366" s="1301"/>
      <c r="S366" s="1301"/>
    </row>
    <row r="367" spans="1:19" s="538" customFormat="1" x14ac:dyDescent="0.2">
      <c r="A367" s="1301"/>
      <c r="B367" s="1301"/>
      <c r="C367" s="1301"/>
      <c r="D367" s="1301"/>
      <c r="E367" s="1301"/>
      <c r="F367" s="1301"/>
      <c r="G367" s="1301"/>
      <c r="H367" s="1301"/>
      <c r="I367" s="1301"/>
      <c r="J367" s="1301"/>
      <c r="K367" s="1301"/>
      <c r="L367" s="1301"/>
      <c r="M367" s="1301"/>
      <c r="N367" s="1301"/>
      <c r="O367" s="1301"/>
      <c r="P367" s="1301"/>
      <c r="Q367" s="1301"/>
      <c r="R367" s="1301"/>
      <c r="S367" s="1301"/>
    </row>
    <row r="368" spans="1:19" s="538" customFormat="1" x14ac:dyDescent="0.2">
      <c r="A368" s="1301"/>
      <c r="B368" s="1301"/>
      <c r="C368" s="1301"/>
      <c r="D368" s="1301"/>
      <c r="E368" s="1301"/>
      <c r="F368" s="1301"/>
      <c r="G368" s="1301"/>
      <c r="H368" s="1301"/>
      <c r="I368" s="1301"/>
      <c r="J368" s="1301"/>
      <c r="K368" s="1301"/>
      <c r="L368" s="1301"/>
      <c r="M368" s="1301"/>
      <c r="N368" s="1301"/>
      <c r="O368" s="1301"/>
      <c r="P368" s="1301"/>
      <c r="Q368" s="1301"/>
      <c r="R368" s="1301"/>
      <c r="S368" s="1301"/>
    </row>
    <row r="369" spans="1:19" s="538" customFormat="1" x14ac:dyDescent="0.2">
      <c r="A369" s="1301"/>
      <c r="B369" s="1301"/>
      <c r="C369" s="1301"/>
      <c r="D369" s="1301"/>
      <c r="E369" s="1301"/>
      <c r="F369" s="1301"/>
      <c r="G369" s="1301"/>
      <c r="H369" s="1301"/>
      <c r="I369" s="1301"/>
      <c r="J369" s="1301"/>
      <c r="K369" s="1301"/>
      <c r="L369" s="1301"/>
      <c r="M369" s="1301"/>
      <c r="N369" s="1301"/>
      <c r="O369" s="1301"/>
      <c r="P369" s="1301"/>
      <c r="Q369" s="1301"/>
      <c r="R369" s="1301"/>
      <c r="S369" s="1301"/>
    </row>
    <row r="370" spans="1:19" s="538" customFormat="1" x14ac:dyDescent="0.2">
      <c r="A370" s="1301"/>
      <c r="B370" s="1301"/>
      <c r="C370" s="1301"/>
      <c r="D370" s="1301"/>
      <c r="E370" s="1301"/>
      <c r="F370" s="1301"/>
      <c r="G370" s="1301"/>
      <c r="H370" s="1301"/>
      <c r="I370" s="1301"/>
      <c r="J370" s="1301"/>
      <c r="K370" s="1301"/>
      <c r="L370" s="1301"/>
      <c r="M370" s="1301"/>
      <c r="N370" s="1301"/>
      <c r="O370" s="1301"/>
      <c r="P370" s="1301"/>
      <c r="Q370" s="1301"/>
      <c r="R370" s="1301"/>
      <c r="S370" s="1301"/>
    </row>
    <row r="371" spans="1:19" s="538" customFormat="1" x14ac:dyDescent="0.2">
      <c r="A371" s="1301"/>
      <c r="B371" s="1301"/>
      <c r="C371" s="1301"/>
      <c r="D371" s="1301"/>
      <c r="E371" s="1301"/>
      <c r="F371" s="1301"/>
      <c r="G371" s="1301"/>
      <c r="H371" s="1301"/>
      <c r="I371" s="1301"/>
      <c r="J371" s="1301"/>
      <c r="K371" s="1301"/>
      <c r="L371" s="1301"/>
      <c r="M371" s="1301"/>
      <c r="N371" s="1301"/>
      <c r="O371" s="1301"/>
      <c r="P371" s="1301"/>
      <c r="Q371" s="1301"/>
      <c r="R371" s="1301"/>
      <c r="S371" s="1301"/>
    </row>
    <row r="372" spans="1:19" s="538" customFormat="1" x14ac:dyDescent="0.2">
      <c r="A372" s="1301"/>
      <c r="B372" s="1301"/>
      <c r="C372" s="1301"/>
      <c r="D372" s="1301"/>
      <c r="E372" s="1301"/>
      <c r="F372" s="1301"/>
      <c r="G372" s="1301"/>
      <c r="H372" s="1301"/>
      <c r="I372" s="1301"/>
      <c r="J372" s="1301"/>
      <c r="K372" s="1301"/>
      <c r="L372" s="1301"/>
      <c r="M372" s="1301"/>
      <c r="N372" s="1301"/>
      <c r="O372" s="1301"/>
      <c r="P372" s="1301"/>
      <c r="Q372" s="1301"/>
      <c r="R372" s="1301"/>
      <c r="S372" s="1301"/>
    </row>
    <row r="373" spans="1:19" s="538" customFormat="1" x14ac:dyDescent="0.2">
      <c r="A373" s="1301"/>
      <c r="B373" s="1301"/>
      <c r="C373" s="1301"/>
      <c r="D373" s="1301"/>
      <c r="E373" s="1301"/>
      <c r="F373" s="1301"/>
      <c r="G373" s="1301"/>
      <c r="H373" s="1301"/>
      <c r="I373" s="1301"/>
      <c r="J373" s="1301"/>
      <c r="K373" s="1301"/>
      <c r="L373" s="1301"/>
      <c r="M373" s="1301"/>
      <c r="N373" s="1301"/>
      <c r="O373" s="1301"/>
      <c r="P373" s="1301"/>
      <c r="Q373" s="1301"/>
      <c r="R373" s="1301"/>
      <c r="S373" s="1301"/>
    </row>
    <row r="374" spans="1:19" s="538" customFormat="1" x14ac:dyDescent="0.2">
      <c r="A374" s="1301"/>
      <c r="B374" s="1301"/>
      <c r="C374" s="1301"/>
      <c r="D374" s="1301"/>
      <c r="E374" s="1301"/>
      <c r="F374" s="1301"/>
      <c r="G374" s="1301"/>
      <c r="H374" s="1301"/>
      <c r="I374" s="1301"/>
      <c r="J374" s="1301"/>
      <c r="K374" s="1301"/>
      <c r="L374" s="1301"/>
      <c r="M374" s="1301"/>
      <c r="N374" s="1301"/>
      <c r="O374" s="1301"/>
      <c r="P374" s="1301"/>
      <c r="Q374" s="1301"/>
      <c r="R374" s="1301"/>
      <c r="S374" s="1301"/>
    </row>
    <row r="375" spans="1:19" s="538" customFormat="1" x14ac:dyDescent="0.2">
      <c r="A375" s="1301"/>
      <c r="B375" s="1301"/>
      <c r="C375" s="1301"/>
      <c r="D375" s="1301"/>
      <c r="E375" s="1301"/>
      <c r="F375" s="1301"/>
      <c r="G375" s="1301"/>
      <c r="H375" s="1301"/>
      <c r="I375" s="1301"/>
      <c r="J375" s="1301"/>
      <c r="K375" s="1301"/>
      <c r="L375" s="1301"/>
      <c r="M375" s="1301"/>
      <c r="N375" s="1301"/>
      <c r="O375" s="1301"/>
      <c r="P375" s="1301"/>
      <c r="Q375" s="1301"/>
      <c r="R375" s="1301"/>
      <c r="S375" s="1301"/>
    </row>
    <row r="376" spans="1:19" s="538" customFormat="1" x14ac:dyDescent="0.2">
      <c r="A376" s="1301"/>
      <c r="B376" s="1301"/>
      <c r="C376" s="1301"/>
      <c r="D376" s="1301"/>
      <c r="E376" s="1301"/>
      <c r="F376" s="1301"/>
      <c r="G376" s="1301"/>
      <c r="H376" s="1301"/>
      <c r="I376" s="1301"/>
      <c r="J376" s="1301"/>
      <c r="K376" s="1301"/>
      <c r="L376" s="1301"/>
      <c r="M376" s="1301"/>
      <c r="N376" s="1301"/>
      <c r="O376" s="1301"/>
      <c r="P376" s="1301"/>
      <c r="Q376" s="1301"/>
      <c r="R376" s="1301"/>
      <c r="S376" s="1301"/>
    </row>
    <row r="377" spans="1:19" s="538" customFormat="1" x14ac:dyDescent="0.2">
      <c r="A377" s="1301"/>
      <c r="B377" s="1301"/>
      <c r="C377" s="1301"/>
      <c r="D377" s="1301"/>
      <c r="E377" s="1301"/>
      <c r="F377" s="1301"/>
      <c r="G377" s="1301"/>
      <c r="H377" s="1301"/>
      <c r="I377" s="1301"/>
      <c r="J377" s="1301"/>
      <c r="K377" s="1301"/>
      <c r="L377" s="1301"/>
      <c r="M377" s="1301"/>
      <c r="N377" s="1301"/>
      <c r="O377" s="1301"/>
      <c r="P377" s="1301"/>
      <c r="Q377" s="1301"/>
      <c r="R377" s="1301"/>
      <c r="S377" s="1301"/>
    </row>
    <row r="378" spans="1:19" s="538" customFormat="1" x14ac:dyDescent="0.2">
      <c r="A378" s="1301"/>
      <c r="B378" s="1301"/>
      <c r="C378" s="1301"/>
      <c r="D378" s="1301"/>
      <c r="E378" s="1301"/>
      <c r="F378" s="1301"/>
      <c r="G378" s="1301"/>
      <c r="H378" s="1301"/>
      <c r="I378" s="1301"/>
      <c r="J378" s="1301"/>
      <c r="K378" s="1301"/>
      <c r="L378" s="1301"/>
      <c r="M378" s="1301"/>
      <c r="N378" s="1301"/>
      <c r="O378" s="1301"/>
      <c r="P378" s="1301"/>
      <c r="Q378" s="1301"/>
      <c r="R378" s="1301"/>
      <c r="S378" s="1301"/>
    </row>
    <row r="379" spans="1:19" s="538" customFormat="1" x14ac:dyDescent="0.2">
      <c r="A379" s="1301"/>
      <c r="B379" s="1301"/>
      <c r="C379" s="1301"/>
      <c r="D379" s="1301"/>
      <c r="E379" s="1301"/>
      <c r="F379" s="1301"/>
      <c r="G379" s="1301"/>
      <c r="H379" s="1301"/>
      <c r="I379" s="1301"/>
      <c r="J379" s="1301"/>
      <c r="K379" s="1301"/>
      <c r="L379" s="1301"/>
      <c r="M379" s="1301"/>
      <c r="N379" s="1301"/>
      <c r="O379" s="1301"/>
      <c r="P379" s="1301"/>
      <c r="Q379" s="1301"/>
      <c r="R379" s="1301"/>
      <c r="S379" s="1301"/>
    </row>
    <row r="380" spans="1:19" s="538" customFormat="1" x14ac:dyDescent="0.2">
      <c r="A380" s="1301"/>
      <c r="B380" s="1301"/>
      <c r="C380" s="1301"/>
      <c r="D380" s="1301"/>
      <c r="E380" s="1301"/>
      <c r="F380" s="1301"/>
      <c r="G380" s="1301"/>
      <c r="H380" s="1301"/>
      <c r="I380" s="1301"/>
      <c r="J380" s="1301"/>
      <c r="K380" s="1301"/>
      <c r="L380" s="1301"/>
      <c r="M380" s="1301"/>
      <c r="N380" s="1301"/>
      <c r="O380" s="1301"/>
      <c r="P380" s="1301"/>
      <c r="Q380" s="1301"/>
      <c r="R380" s="1301"/>
      <c r="S380" s="1301"/>
    </row>
    <row r="381" spans="1:19" s="538" customFormat="1" x14ac:dyDescent="0.2">
      <c r="A381" s="1301"/>
      <c r="B381" s="1301"/>
      <c r="C381" s="1301"/>
      <c r="D381" s="1301"/>
      <c r="E381" s="1301"/>
      <c r="F381" s="1301"/>
      <c r="G381" s="1301"/>
      <c r="H381" s="1301"/>
      <c r="I381" s="1301"/>
      <c r="J381" s="1301"/>
      <c r="K381" s="1301"/>
      <c r="L381" s="1301"/>
      <c r="M381" s="1301"/>
      <c r="N381" s="1301"/>
      <c r="O381" s="1301"/>
      <c r="P381" s="1301"/>
      <c r="Q381" s="1301"/>
      <c r="R381" s="1301"/>
      <c r="S381" s="1301"/>
    </row>
    <row r="382" spans="1:19" s="538" customFormat="1" x14ac:dyDescent="0.2">
      <c r="A382" s="1301"/>
      <c r="B382" s="1301"/>
      <c r="C382" s="1301"/>
      <c r="D382" s="1301"/>
      <c r="E382" s="1301"/>
      <c r="F382" s="1301"/>
      <c r="G382" s="1301"/>
      <c r="H382" s="1301"/>
      <c r="I382" s="1301"/>
      <c r="J382" s="1301"/>
      <c r="K382" s="1301"/>
      <c r="L382" s="1301"/>
      <c r="M382" s="1301"/>
      <c r="N382" s="1301"/>
      <c r="O382" s="1301"/>
      <c r="P382" s="1301"/>
      <c r="Q382" s="1301"/>
      <c r="R382" s="1301"/>
      <c r="S382" s="1301"/>
    </row>
    <row r="383" spans="1:19" s="538" customFormat="1" x14ac:dyDescent="0.2">
      <c r="A383" s="1301"/>
      <c r="B383" s="1301"/>
      <c r="C383" s="1301"/>
      <c r="D383" s="1301"/>
      <c r="E383" s="1301"/>
      <c r="F383" s="1301"/>
      <c r="G383" s="1301"/>
      <c r="H383" s="1301"/>
      <c r="I383" s="1301"/>
      <c r="J383" s="1301"/>
      <c r="K383" s="1301"/>
      <c r="L383" s="1301"/>
      <c r="M383" s="1301"/>
      <c r="N383" s="1301"/>
      <c r="O383" s="1301"/>
      <c r="P383" s="1301"/>
      <c r="Q383" s="1301"/>
      <c r="R383" s="1301"/>
      <c r="S383" s="1301"/>
    </row>
    <row r="384" spans="1:19" s="538" customFormat="1" x14ac:dyDescent="0.2">
      <c r="A384" s="1301"/>
      <c r="B384" s="1301"/>
      <c r="C384" s="1301"/>
      <c r="D384" s="1301"/>
      <c r="E384" s="1301"/>
      <c r="F384" s="1301"/>
      <c r="G384" s="1301"/>
      <c r="H384" s="1301"/>
      <c r="I384" s="1301"/>
      <c r="J384" s="1301"/>
      <c r="K384" s="1301"/>
      <c r="L384" s="1301"/>
      <c r="M384" s="1301"/>
      <c r="N384" s="1301"/>
      <c r="O384" s="1301"/>
      <c r="P384" s="1301"/>
      <c r="Q384" s="1301"/>
      <c r="R384" s="1301"/>
      <c r="S384" s="1301"/>
    </row>
    <row r="385" spans="1:19" s="538" customFormat="1" x14ac:dyDescent="0.2">
      <c r="A385" s="1301"/>
      <c r="B385" s="1301"/>
      <c r="C385" s="1301"/>
      <c r="D385" s="1301"/>
      <c r="E385" s="1301"/>
      <c r="F385" s="1301"/>
      <c r="G385" s="1301"/>
      <c r="H385" s="1301"/>
      <c r="I385" s="1301"/>
      <c r="J385" s="1301"/>
      <c r="K385" s="1301"/>
      <c r="L385" s="1301"/>
      <c r="M385" s="1301"/>
      <c r="N385" s="1301"/>
      <c r="O385" s="1301"/>
      <c r="P385" s="1301"/>
      <c r="Q385" s="1301"/>
      <c r="R385" s="1301"/>
      <c r="S385" s="1301"/>
    </row>
    <row r="386" spans="1:19" s="538" customFormat="1" x14ac:dyDescent="0.2">
      <c r="A386" s="1301"/>
      <c r="B386" s="1301"/>
      <c r="C386" s="1301"/>
      <c r="D386" s="1301"/>
      <c r="E386" s="1301"/>
      <c r="F386" s="1301"/>
      <c r="G386" s="1301"/>
      <c r="H386" s="1301"/>
      <c r="I386" s="1301"/>
      <c r="J386" s="1301"/>
      <c r="K386" s="1301"/>
      <c r="L386" s="1301"/>
      <c r="M386" s="1301"/>
      <c r="N386" s="1301"/>
      <c r="O386" s="1301"/>
      <c r="P386" s="1301"/>
      <c r="Q386" s="1301"/>
      <c r="R386" s="1301"/>
      <c r="S386" s="1301"/>
    </row>
    <row r="387" spans="1:19" s="538" customFormat="1" x14ac:dyDescent="0.2">
      <c r="A387" s="1301"/>
      <c r="B387" s="1301"/>
      <c r="C387" s="1301"/>
      <c r="D387" s="1301"/>
      <c r="E387" s="1301"/>
      <c r="F387" s="1301"/>
      <c r="G387" s="1301"/>
      <c r="H387" s="1301"/>
      <c r="I387" s="1301"/>
      <c r="J387" s="1301"/>
      <c r="K387" s="1301"/>
      <c r="L387" s="1301"/>
      <c r="M387" s="1301"/>
      <c r="N387" s="1301"/>
      <c r="O387" s="1301"/>
      <c r="P387" s="1301"/>
      <c r="Q387" s="1301"/>
      <c r="R387" s="1301"/>
      <c r="S387" s="1301"/>
    </row>
    <row r="388" spans="1:19" s="538" customFormat="1" x14ac:dyDescent="0.2">
      <c r="A388" s="1301"/>
      <c r="B388" s="1301"/>
      <c r="C388" s="1301"/>
      <c r="D388" s="1301"/>
      <c r="E388" s="1301"/>
      <c r="F388" s="1301"/>
      <c r="G388" s="1301"/>
      <c r="H388" s="1301"/>
      <c r="I388" s="1301"/>
      <c r="J388" s="1301"/>
      <c r="K388" s="1301"/>
      <c r="L388" s="1301"/>
      <c r="M388" s="1301"/>
      <c r="N388" s="1301"/>
      <c r="O388" s="1301"/>
      <c r="P388" s="1301"/>
      <c r="Q388" s="1301"/>
      <c r="R388" s="1301"/>
      <c r="S388" s="1301"/>
    </row>
    <row r="389" spans="1:19" s="538" customFormat="1" x14ac:dyDescent="0.2">
      <c r="A389" s="1301"/>
      <c r="B389" s="1301"/>
      <c r="C389" s="1301"/>
      <c r="D389" s="1301"/>
      <c r="E389" s="1301"/>
      <c r="F389" s="1301"/>
      <c r="G389" s="1301"/>
      <c r="H389" s="1301"/>
      <c r="I389" s="1301"/>
      <c r="J389" s="1301"/>
      <c r="K389" s="1301"/>
      <c r="L389" s="1301"/>
      <c r="M389" s="1301"/>
      <c r="N389" s="1301"/>
      <c r="O389" s="1301"/>
      <c r="P389" s="1301"/>
      <c r="Q389" s="1301"/>
      <c r="R389" s="1301"/>
      <c r="S389" s="1301"/>
    </row>
    <row r="390" spans="1:19" s="538" customFormat="1" x14ac:dyDescent="0.2">
      <c r="A390" s="1301"/>
      <c r="B390" s="1301"/>
      <c r="C390" s="1301"/>
      <c r="D390" s="1301"/>
      <c r="E390" s="1301"/>
      <c r="F390" s="1301"/>
      <c r="G390" s="1301"/>
      <c r="H390" s="1301"/>
      <c r="I390" s="1301"/>
      <c r="J390" s="1301"/>
      <c r="K390" s="1301"/>
      <c r="L390" s="1301"/>
      <c r="M390" s="1301"/>
      <c r="N390" s="1301"/>
      <c r="O390" s="1301"/>
      <c r="P390" s="1301"/>
      <c r="Q390" s="1301"/>
      <c r="R390" s="1301"/>
      <c r="S390" s="1301"/>
    </row>
    <row r="391" spans="1:19" s="538" customFormat="1" x14ac:dyDescent="0.2">
      <c r="A391" s="1301"/>
      <c r="B391" s="1301"/>
      <c r="C391" s="1301"/>
      <c r="D391" s="1301"/>
      <c r="E391" s="1301"/>
      <c r="F391" s="1301"/>
      <c r="G391" s="1301"/>
      <c r="H391" s="1301"/>
      <c r="I391" s="1301"/>
      <c r="J391" s="1301"/>
      <c r="K391" s="1301"/>
      <c r="L391" s="1301"/>
      <c r="M391" s="1301"/>
      <c r="N391" s="1301"/>
      <c r="O391" s="1301"/>
      <c r="P391" s="1301"/>
      <c r="Q391" s="1301"/>
      <c r="R391" s="1301"/>
      <c r="S391" s="1301"/>
    </row>
    <row r="392" spans="1:19" s="538" customFormat="1" x14ac:dyDescent="0.2">
      <c r="A392" s="1301"/>
      <c r="B392" s="1301"/>
      <c r="C392" s="1301"/>
      <c r="D392" s="1301"/>
      <c r="E392" s="1301"/>
      <c r="F392" s="1301"/>
      <c r="G392" s="1301"/>
      <c r="H392" s="1301"/>
      <c r="I392" s="1301"/>
      <c r="J392" s="1301"/>
      <c r="K392" s="1301"/>
      <c r="L392" s="1301"/>
      <c r="M392" s="1301"/>
      <c r="N392" s="1301"/>
      <c r="O392" s="1301"/>
      <c r="P392" s="1301"/>
      <c r="Q392" s="1301"/>
      <c r="R392" s="1301"/>
      <c r="S392" s="1301"/>
    </row>
    <row r="393" spans="1:19" s="538" customFormat="1" x14ac:dyDescent="0.2">
      <c r="A393" s="1301"/>
      <c r="B393" s="1301"/>
      <c r="C393" s="1301"/>
      <c r="D393" s="1301"/>
      <c r="E393" s="1301"/>
      <c r="F393" s="1301"/>
      <c r="G393" s="1301"/>
      <c r="H393" s="1301"/>
      <c r="I393" s="1301"/>
      <c r="J393" s="1301"/>
      <c r="K393" s="1301"/>
      <c r="L393" s="1301"/>
      <c r="M393" s="1301"/>
      <c r="N393" s="1301"/>
      <c r="O393" s="1301"/>
      <c r="P393" s="1301"/>
      <c r="Q393" s="1301"/>
      <c r="R393" s="1301"/>
      <c r="S393" s="1301"/>
    </row>
    <row r="394" spans="1:19" s="538" customFormat="1" x14ac:dyDescent="0.2">
      <c r="A394" s="1301"/>
      <c r="B394" s="1301"/>
      <c r="C394" s="1301"/>
      <c r="D394" s="1301"/>
      <c r="E394" s="1301"/>
      <c r="F394" s="1301"/>
      <c r="G394" s="1301"/>
      <c r="H394" s="1301"/>
      <c r="I394" s="1301"/>
      <c r="J394" s="1301"/>
      <c r="K394" s="1301"/>
      <c r="L394" s="1301"/>
      <c r="M394" s="1301"/>
      <c r="N394" s="1301"/>
      <c r="O394" s="1301"/>
      <c r="P394" s="1301"/>
      <c r="Q394" s="1301"/>
      <c r="R394" s="1301"/>
      <c r="S394" s="1301"/>
    </row>
    <row r="395" spans="1:19" s="538" customFormat="1" x14ac:dyDescent="0.2">
      <c r="A395" s="1301"/>
      <c r="B395" s="1301"/>
      <c r="C395" s="1301"/>
      <c r="D395" s="1301"/>
      <c r="E395" s="1301"/>
      <c r="F395" s="1301"/>
      <c r="G395" s="1301"/>
      <c r="H395" s="1301"/>
      <c r="I395" s="1301"/>
      <c r="J395" s="1301"/>
      <c r="K395" s="1301"/>
      <c r="L395" s="1301"/>
      <c r="M395" s="1301"/>
      <c r="N395" s="1301"/>
      <c r="O395" s="1301"/>
      <c r="P395" s="1301"/>
      <c r="Q395" s="1301"/>
      <c r="R395" s="1301"/>
      <c r="S395" s="1301"/>
    </row>
    <row r="396" spans="1:19" s="538" customFormat="1" x14ac:dyDescent="0.2">
      <c r="A396" s="1301"/>
      <c r="B396" s="1301"/>
      <c r="C396" s="1301"/>
      <c r="D396" s="1301"/>
      <c r="E396" s="1301"/>
      <c r="F396" s="1301"/>
      <c r="G396" s="1301"/>
      <c r="H396" s="1301"/>
      <c r="I396" s="1301"/>
      <c r="J396" s="1301"/>
      <c r="K396" s="1301"/>
      <c r="L396" s="1301"/>
      <c r="M396" s="1301"/>
      <c r="N396" s="1301"/>
      <c r="O396" s="1301"/>
      <c r="P396" s="1301"/>
      <c r="Q396" s="1301"/>
      <c r="R396" s="1301"/>
      <c r="S396" s="1301"/>
    </row>
    <row r="397" spans="1:19" s="538" customFormat="1" x14ac:dyDescent="0.2">
      <c r="A397" s="1301"/>
      <c r="B397" s="1301"/>
      <c r="C397" s="1301"/>
      <c r="D397" s="1301"/>
      <c r="E397" s="1301"/>
      <c r="F397" s="1301"/>
      <c r="G397" s="1301"/>
      <c r="H397" s="1301"/>
      <c r="I397" s="1301"/>
      <c r="J397" s="1301"/>
      <c r="K397" s="1301"/>
      <c r="L397" s="1301"/>
      <c r="M397" s="1301"/>
      <c r="N397" s="1301"/>
      <c r="O397" s="1301"/>
      <c r="P397" s="1301"/>
      <c r="Q397" s="1301"/>
      <c r="R397" s="1301"/>
      <c r="S397" s="1301"/>
    </row>
    <row r="398" spans="1:19" s="538" customFormat="1" x14ac:dyDescent="0.2">
      <c r="A398" s="1301"/>
      <c r="B398" s="1301"/>
      <c r="C398" s="1301"/>
      <c r="D398" s="1301"/>
      <c r="E398" s="1301"/>
      <c r="F398" s="1301"/>
      <c r="G398" s="1301"/>
      <c r="H398" s="1301"/>
      <c r="I398" s="1301"/>
      <c r="J398" s="1301"/>
      <c r="K398" s="1301"/>
      <c r="L398" s="1301"/>
      <c r="M398" s="1301"/>
      <c r="N398" s="1301"/>
      <c r="O398" s="1301"/>
      <c r="P398" s="1301"/>
      <c r="Q398" s="1301"/>
      <c r="R398" s="1301"/>
      <c r="S398" s="1301"/>
    </row>
    <row r="399" spans="1:19" s="538" customFormat="1" x14ac:dyDescent="0.2">
      <c r="A399" s="1301"/>
      <c r="B399" s="1301"/>
      <c r="C399" s="1301"/>
      <c r="D399" s="1301"/>
      <c r="E399" s="1301"/>
      <c r="F399" s="1301"/>
      <c r="G399" s="1301"/>
      <c r="H399" s="1301"/>
      <c r="I399" s="1301"/>
      <c r="J399" s="1301"/>
      <c r="K399" s="1301"/>
      <c r="L399" s="1301"/>
      <c r="M399" s="1301"/>
      <c r="N399" s="1301"/>
      <c r="O399" s="1301"/>
      <c r="P399" s="1301"/>
      <c r="Q399" s="1301"/>
      <c r="R399" s="1301"/>
      <c r="S399" s="1301"/>
    </row>
    <row r="400" spans="1:19" s="538" customFormat="1" x14ac:dyDescent="0.2">
      <c r="A400" s="1301"/>
      <c r="B400" s="1301"/>
      <c r="C400" s="1301"/>
      <c r="D400" s="1301"/>
      <c r="E400" s="1301"/>
      <c r="F400" s="1301"/>
      <c r="G400" s="1301"/>
      <c r="H400" s="1301"/>
      <c r="I400" s="1301"/>
      <c r="J400" s="1301"/>
      <c r="K400" s="1301"/>
      <c r="L400" s="1301"/>
      <c r="M400" s="1301"/>
      <c r="N400" s="1301"/>
      <c r="O400" s="1301"/>
      <c r="P400" s="1301"/>
      <c r="Q400" s="1301"/>
      <c r="R400" s="1301"/>
      <c r="S400" s="1301"/>
    </row>
    <row r="401" spans="1:19" s="538" customFormat="1" x14ac:dyDescent="0.2">
      <c r="A401" s="1301"/>
      <c r="B401" s="1301"/>
      <c r="C401" s="1301"/>
      <c r="D401" s="1301"/>
      <c r="E401" s="1301"/>
      <c r="F401" s="1301"/>
      <c r="G401" s="1301"/>
      <c r="H401" s="1301"/>
      <c r="I401" s="1301"/>
      <c r="J401" s="1301"/>
      <c r="K401" s="1301"/>
      <c r="L401" s="1301"/>
      <c r="M401" s="1301"/>
      <c r="N401" s="1301"/>
      <c r="O401" s="1301"/>
      <c r="P401" s="1301"/>
      <c r="Q401" s="1301"/>
      <c r="R401" s="1301"/>
      <c r="S401" s="1301"/>
    </row>
    <row r="402" spans="1:19" s="538" customFormat="1" x14ac:dyDescent="0.2">
      <c r="A402" s="1301"/>
      <c r="B402" s="1301"/>
      <c r="C402" s="1301"/>
      <c r="D402" s="1301"/>
      <c r="E402" s="1301"/>
      <c r="F402" s="1301"/>
      <c r="G402" s="1301"/>
      <c r="H402" s="1301"/>
      <c r="I402" s="1301"/>
      <c r="J402" s="1301"/>
      <c r="K402" s="1301"/>
      <c r="L402" s="1301"/>
      <c r="M402" s="1301"/>
      <c r="N402" s="1301"/>
      <c r="O402" s="1301"/>
      <c r="P402" s="1301"/>
      <c r="Q402" s="1301"/>
      <c r="R402" s="1301"/>
      <c r="S402" s="1301"/>
    </row>
    <row r="403" spans="1:19" s="538" customFormat="1" x14ac:dyDescent="0.2">
      <c r="A403" s="1301"/>
      <c r="B403" s="1301"/>
      <c r="C403" s="1301"/>
      <c r="D403" s="1301"/>
      <c r="E403" s="1301"/>
      <c r="F403" s="1301"/>
      <c r="G403" s="1301"/>
      <c r="H403" s="1301"/>
      <c r="I403" s="1301"/>
      <c r="J403" s="1301"/>
      <c r="K403" s="1301"/>
      <c r="L403" s="1301"/>
      <c r="M403" s="1301"/>
      <c r="N403" s="1301"/>
      <c r="O403" s="1301"/>
      <c r="P403" s="1301"/>
      <c r="Q403" s="1301"/>
      <c r="R403" s="1301"/>
      <c r="S403" s="1301"/>
    </row>
    <row r="404" spans="1:19" s="538" customFormat="1" x14ac:dyDescent="0.2">
      <c r="A404" s="1301"/>
      <c r="B404" s="1301"/>
      <c r="C404" s="1301"/>
      <c r="D404" s="1301"/>
      <c r="E404" s="1301"/>
      <c r="F404" s="1301"/>
      <c r="G404" s="1301"/>
      <c r="H404" s="1301"/>
      <c r="I404" s="1301"/>
      <c r="J404" s="1301"/>
      <c r="K404" s="1301"/>
      <c r="L404" s="1301"/>
      <c r="M404" s="1301"/>
      <c r="N404" s="1301"/>
      <c r="O404" s="1301"/>
      <c r="P404" s="1301"/>
      <c r="Q404" s="1301"/>
      <c r="R404" s="1301"/>
      <c r="S404" s="1301"/>
    </row>
    <row r="405" spans="1:19" s="538" customFormat="1" x14ac:dyDescent="0.2">
      <c r="A405" s="1301"/>
      <c r="B405" s="1301"/>
      <c r="C405" s="1301"/>
      <c r="D405" s="1301"/>
      <c r="E405" s="1301"/>
      <c r="F405" s="1301"/>
      <c r="G405" s="1301"/>
      <c r="H405" s="1301"/>
      <c r="I405" s="1301"/>
      <c r="J405" s="1301"/>
      <c r="K405" s="1301"/>
      <c r="L405" s="1301"/>
      <c r="M405" s="1301"/>
      <c r="N405" s="1301"/>
      <c r="O405" s="1301"/>
      <c r="P405" s="1301"/>
      <c r="Q405" s="1301"/>
      <c r="R405" s="1301"/>
      <c r="S405" s="1301"/>
    </row>
    <row r="406" spans="1:19" s="538" customFormat="1" x14ac:dyDescent="0.2">
      <c r="A406" s="1301"/>
      <c r="B406" s="1301"/>
      <c r="C406" s="1301"/>
      <c r="D406" s="1301"/>
      <c r="E406" s="1301"/>
      <c r="F406" s="1301"/>
      <c r="G406" s="1301"/>
      <c r="H406" s="1301"/>
      <c r="I406" s="1301"/>
      <c r="J406" s="1301"/>
      <c r="K406" s="1301"/>
      <c r="L406" s="1301"/>
      <c r="M406" s="1301"/>
      <c r="N406" s="1301"/>
      <c r="O406" s="1301"/>
      <c r="P406" s="1301"/>
      <c r="Q406" s="1301"/>
      <c r="R406" s="1301"/>
      <c r="S406" s="1301"/>
    </row>
    <row r="407" spans="1:19" s="538" customFormat="1" x14ac:dyDescent="0.2">
      <c r="A407" s="1301"/>
      <c r="B407" s="1301"/>
      <c r="C407" s="1301"/>
      <c r="D407" s="1301"/>
      <c r="E407" s="1301"/>
      <c r="F407" s="1301"/>
      <c r="G407" s="1301"/>
      <c r="H407" s="1301"/>
      <c r="I407" s="1301"/>
      <c r="J407" s="1301"/>
      <c r="K407" s="1301"/>
      <c r="L407" s="1301"/>
      <c r="M407" s="1301"/>
      <c r="N407" s="1301"/>
      <c r="O407" s="1301"/>
      <c r="P407" s="1301"/>
      <c r="Q407" s="1301"/>
      <c r="R407" s="1301"/>
      <c r="S407" s="1301"/>
    </row>
    <row r="408" spans="1:19" s="538" customFormat="1" x14ac:dyDescent="0.2">
      <c r="A408" s="1301"/>
      <c r="B408" s="1301"/>
      <c r="C408" s="1301"/>
      <c r="D408" s="1301"/>
      <c r="E408" s="1301"/>
      <c r="F408" s="1301"/>
      <c r="G408" s="1301"/>
      <c r="H408" s="1301"/>
      <c r="I408" s="1301"/>
      <c r="J408" s="1301"/>
      <c r="K408" s="1301"/>
      <c r="L408" s="1301"/>
      <c r="M408" s="1301"/>
      <c r="N408" s="1301"/>
      <c r="O408" s="1301"/>
      <c r="P408" s="1301"/>
      <c r="Q408" s="1301"/>
      <c r="R408" s="1301"/>
      <c r="S408" s="1301"/>
    </row>
    <row r="409" spans="1:19" s="538" customFormat="1" x14ac:dyDescent="0.2">
      <c r="A409" s="1301"/>
      <c r="B409" s="1301"/>
      <c r="C409" s="1301"/>
      <c r="D409" s="1301"/>
      <c r="E409" s="1301"/>
      <c r="F409" s="1301"/>
      <c r="G409" s="1301"/>
      <c r="H409" s="1301"/>
      <c r="I409" s="1301"/>
      <c r="J409" s="1301"/>
      <c r="K409" s="1301"/>
      <c r="L409" s="1301"/>
      <c r="M409" s="1301"/>
      <c r="N409" s="1301"/>
      <c r="O409" s="1301"/>
      <c r="P409" s="1301"/>
      <c r="Q409" s="1301"/>
      <c r="R409" s="1301"/>
      <c r="S409" s="1301"/>
    </row>
  </sheetData>
  <mergeCells count="14">
    <mergeCell ref="A2:S3"/>
    <mergeCell ref="B4:D4"/>
    <mergeCell ref="E4:G4"/>
    <mergeCell ref="H4:J4"/>
    <mergeCell ref="K4:M4"/>
    <mergeCell ref="N4:P4"/>
    <mergeCell ref="Q4:S4"/>
    <mergeCell ref="A25:S26"/>
    <mergeCell ref="B27:D27"/>
    <mergeCell ref="E27:G27"/>
    <mergeCell ref="H27:J27"/>
    <mergeCell ref="K27:M27"/>
    <mergeCell ref="N27:P27"/>
    <mergeCell ref="Q27:S27"/>
  </mergeCells>
  <printOptions horizontalCentered="1"/>
  <pageMargins left="1.0899999999999999" right="0.7" top="0.75" bottom="0.75" header="0.3" footer="0.3"/>
  <pageSetup scale="55" orientation="portrait" r:id="rId1"/>
  <headerFooter>
    <oddFooter>&amp;C&amp;1#&amp;"Calibri"&amp;10&amp;K000000Confidential</oddFooter>
  </headerFooter>
  <ignoredErrors>
    <ignoredError sqref="B6:S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216BD-1DA0-4F6B-B99F-6C59266DBA35}">
  <sheetPr codeName="Sheet6">
    <tabColor theme="6" tint="0.59999389629810485"/>
  </sheetPr>
  <dimension ref="A1:N330"/>
  <sheetViews>
    <sheetView view="pageLayout" topLeftCell="A58" zoomScaleNormal="100" zoomScaleSheetLayoutView="100" workbookViewId="0"/>
  </sheetViews>
  <sheetFormatPr defaultColWidth="9.109375" defaultRowHeight="10.199999999999999" x14ac:dyDescent="0.2"/>
  <cols>
    <col min="1" max="1" width="28.6640625" style="424" customWidth="1"/>
    <col min="2" max="6" width="10.109375" style="424" customWidth="1"/>
    <col min="7" max="7" width="10.44140625" style="424" customWidth="1"/>
    <col min="8" max="10" width="6.5546875" style="424" customWidth="1"/>
    <col min="11" max="11" width="5.5546875" style="424" hidden="1" customWidth="1"/>
    <col min="12" max="12" width="5.44140625" style="424" hidden="1" customWidth="1"/>
    <col min="13" max="13" width="5.33203125" style="424" hidden="1" customWidth="1"/>
    <col min="14" max="16384" width="9.109375" style="424"/>
  </cols>
  <sheetData>
    <row r="1" spans="1:13" ht="13.5" customHeight="1" x14ac:dyDescent="0.25">
      <c r="A1" s="1271" t="s">
        <v>1412</v>
      </c>
      <c r="G1" s="120"/>
    </row>
    <row r="2" spans="1:13" ht="13.5" customHeight="1" x14ac:dyDescent="0.2">
      <c r="A2" s="119"/>
    </row>
    <row r="3" spans="1:13" ht="13.5" customHeight="1" thickBot="1" x14ac:dyDescent="0.25">
      <c r="A3" s="117" t="s">
        <v>147</v>
      </c>
      <c r="B3" s="519" t="s">
        <v>1264</v>
      </c>
      <c r="C3" s="519" t="s">
        <v>1142</v>
      </c>
      <c r="D3" s="519" t="s">
        <v>1046</v>
      </c>
      <c r="E3" s="519" t="s">
        <v>864</v>
      </c>
      <c r="F3" s="519" t="s">
        <v>768</v>
      </c>
      <c r="G3" s="520" t="s">
        <v>1263</v>
      </c>
    </row>
    <row r="4" spans="1:13" ht="13.5" customHeight="1" x14ac:dyDescent="0.2">
      <c r="A4" s="116" t="s">
        <v>251</v>
      </c>
      <c r="B4" s="521">
        <v>1108</v>
      </c>
      <c r="C4" s="521">
        <v>1083</v>
      </c>
      <c r="D4" s="521">
        <v>1071</v>
      </c>
      <c r="E4" s="521">
        <v>1056</v>
      </c>
      <c r="F4" s="521">
        <v>1142</v>
      </c>
      <c r="G4" s="521">
        <v>1056</v>
      </c>
    </row>
    <row r="5" spans="1:13" ht="13.5" customHeight="1" x14ac:dyDescent="0.2">
      <c r="A5" s="116" t="s">
        <v>250</v>
      </c>
      <c r="B5" s="522">
        <v>28</v>
      </c>
      <c r="C5" s="522">
        <v>-2.8002057472533686</v>
      </c>
      <c r="D5" s="522">
        <v>-1.0347423374705462</v>
      </c>
      <c r="E5" s="522">
        <v>-31.210724815816853</v>
      </c>
      <c r="F5" s="522">
        <v>-11.799936842554231</v>
      </c>
      <c r="G5" s="522">
        <v>-3.1000000000000014</v>
      </c>
      <c r="H5" s="858"/>
      <c r="I5" s="858"/>
      <c r="J5" s="245"/>
      <c r="K5" s="857"/>
      <c r="L5" s="857"/>
      <c r="M5" s="857"/>
    </row>
    <row r="6" spans="1:13" ht="13.5" customHeight="1" x14ac:dyDescent="0.2">
      <c r="A6" s="426" t="s">
        <v>249</v>
      </c>
      <c r="B6" s="847">
        <v>5</v>
      </c>
      <c r="C6" s="847">
        <v>-8</v>
      </c>
      <c r="D6" s="847">
        <v>-9</v>
      </c>
      <c r="E6" s="847">
        <v>-35</v>
      </c>
      <c r="F6" s="847">
        <v>-30</v>
      </c>
      <c r="G6" s="847">
        <v>-47</v>
      </c>
      <c r="H6" s="245"/>
      <c r="I6" s="245"/>
      <c r="J6" s="245"/>
      <c r="K6" s="857"/>
      <c r="L6" s="857"/>
      <c r="M6" s="857"/>
    </row>
    <row r="7" spans="1:13" ht="13.5" customHeight="1" x14ac:dyDescent="0.2">
      <c r="A7" s="426" t="s">
        <v>248</v>
      </c>
      <c r="B7" s="847">
        <v>22</v>
      </c>
      <c r="C7" s="847">
        <v>-12</v>
      </c>
      <c r="D7" s="847">
        <v>3</v>
      </c>
      <c r="E7" s="847">
        <v>4</v>
      </c>
      <c r="F7" s="847">
        <v>20</v>
      </c>
      <c r="G7" s="847">
        <v>19</v>
      </c>
      <c r="H7" s="851"/>
      <c r="I7" s="851"/>
      <c r="J7" s="851"/>
      <c r="K7" s="856"/>
      <c r="L7" s="856"/>
      <c r="M7" s="855"/>
    </row>
    <row r="8" spans="1:13" ht="13.5" customHeight="1" x14ac:dyDescent="0.2">
      <c r="A8" s="426" t="s">
        <v>1268</v>
      </c>
      <c r="B8" s="847">
        <v>0.99999999999999989</v>
      </c>
      <c r="C8" s="847">
        <v>17.199794252746631</v>
      </c>
      <c r="D8" s="847">
        <v>4.9652576625294538</v>
      </c>
      <c r="E8" s="847">
        <v>-0.21072481581685176</v>
      </c>
      <c r="F8" s="847">
        <v>-1.7999368425542319</v>
      </c>
      <c r="G8" s="847">
        <v>24.9</v>
      </c>
      <c r="H8" s="851"/>
      <c r="I8" s="851"/>
      <c r="J8" s="851"/>
      <c r="K8" s="856"/>
      <c r="L8" s="856"/>
      <c r="M8" s="855"/>
    </row>
    <row r="9" spans="1:13" ht="13.5" customHeight="1" x14ac:dyDescent="0.2">
      <c r="A9" s="116" t="s">
        <v>247</v>
      </c>
      <c r="B9" s="522">
        <v>9</v>
      </c>
      <c r="C9" s="522">
        <v>13</v>
      </c>
      <c r="D9" s="522">
        <v>9</v>
      </c>
      <c r="E9" s="522">
        <v>27</v>
      </c>
      <c r="F9" s="522">
        <v>13</v>
      </c>
      <c r="G9" s="522">
        <v>50</v>
      </c>
      <c r="H9" s="851"/>
      <c r="I9" s="851"/>
      <c r="J9" s="851"/>
      <c r="K9" s="823"/>
      <c r="L9" s="823"/>
      <c r="M9" s="854"/>
    </row>
    <row r="10" spans="1:13" ht="13.5" customHeight="1" x14ac:dyDescent="0.2">
      <c r="A10" s="426" t="s">
        <v>246</v>
      </c>
      <c r="B10" s="847">
        <v>8</v>
      </c>
      <c r="C10" s="847">
        <v>13</v>
      </c>
      <c r="D10" s="847">
        <v>10</v>
      </c>
      <c r="E10" s="847">
        <v>28</v>
      </c>
      <c r="F10" s="847">
        <v>14</v>
      </c>
      <c r="G10" s="847">
        <v>54</v>
      </c>
      <c r="H10" s="851"/>
      <c r="I10" s="851"/>
      <c r="J10" s="851"/>
      <c r="K10" s="853"/>
      <c r="L10" s="853"/>
      <c r="M10" s="852"/>
    </row>
    <row r="11" spans="1:13" ht="13.5" customHeight="1" x14ac:dyDescent="0.2">
      <c r="A11" s="426" t="s">
        <v>245</v>
      </c>
      <c r="B11" s="847">
        <v>1</v>
      </c>
      <c r="C11" s="847">
        <v>0</v>
      </c>
      <c r="D11" s="847">
        <v>-1</v>
      </c>
      <c r="E11" s="847">
        <v>-1</v>
      </c>
      <c r="F11" s="847">
        <v>-1</v>
      </c>
      <c r="G11" s="847">
        <v>-4</v>
      </c>
      <c r="H11" s="851"/>
      <c r="I11" s="851"/>
      <c r="J11" s="851"/>
      <c r="K11" s="850"/>
      <c r="L11" s="850"/>
      <c r="M11" s="849"/>
    </row>
    <row r="12" spans="1:13" ht="13.5" customHeight="1" x14ac:dyDescent="0.2">
      <c r="A12" s="426" t="s">
        <v>244</v>
      </c>
      <c r="B12" s="847">
        <v>-12</v>
      </c>
      <c r="C12" s="847">
        <v>0</v>
      </c>
      <c r="D12" s="847">
        <v>14</v>
      </c>
      <c r="E12" s="847">
        <v>14</v>
      </c>
      <c r="F12" s="847">
        <v>-28</v>
      </c>
      <c r="G12" s="847">
        <v>12</v>
      </c>
      <c r="H12" s="848"/>
      <c r="I12" s="848"/>
      <c r="J12" s="245"/>
      <c r="K12" s="814"/>
      <c r="L12" s="814"/>
      <c r="M12" s="841"/>
    </row>
    <row r="13" spans="1:13" ht="13.5" customHeight="1" x14ac:dyDescent="0.2">
      <c r="A13" s="426" t="s">
        <v>1272</v>
      </c>
      <c r="B13" s="847">
        <v>-24</v>
      </c>
      <c r="C13" s="847">
        <v>14.800205747253369</v>
      </c>
      <c r="D13" s="847">
        <v>-9.9652576625294529</v>
      </c>
      <c r="E13" s="847">
        <v>5.2107248158168531</v>
      </c>
      <c r="F13" s="847">
        <v>-59.200063157445769</v>
      </c>
      <c r="G13" s="847">
        <v>-5.8999999999999986</v>
      </c>
      <c r="H13" s="846"/>
      <c r="I13" s="846"/>
      <c r="J13" s="845"/>
      <c r="K13" s="814"/>
      <c r="L13" s="814"/>
      <c r="M13" s="841"/>
    </row>
    <row r="14" spans="1:13" ht="13.5" customHeight="1" x14ac:dyDescent="0.2">
      <c r="A14" s="529" t="s">
        <v>1271</v>
      </c>
      <c r="B14" s="847">
        <v>-2</v>
      </c>
      <c r="C14" s="847">
        <v>0</v>
      </c>
      <c r="D14" s="847">
        <v>0</v>
      </c>
      <c r="E14" s="847">
        <v>0</v>
      </c>
      <c r="F14" s="847">
        <v>-15</v>
      </c>
      <c r="G14" s="847">
        <v>-2</v>
      </c>
      <c r="H14" s="846"/>
      <c r="I14" s="846"/>
      <c r="J14" s="845"/>
      <c r="K14" s="814"/>
      <c r="L14" s="814"/>
      <c r="M14" s="841"/>
    </row>
    <row r="15" spans="1:13" ht="13.5" customHeight="1" x14ac:dyDescent="0.2">
      <c r="A15" s="426" t="s">
        <v>1270</v>
      </c>
      <c r="B15" s="847"/>
      <c r="C15" s="847"/>
      <c r="D15" s="847"/>
      <c r="E15" s="847"/>
      <c r="F15" s="847"/>
      <c r="G15" s="847">
        <v>-1</v>
      </c>
      <c r="H15" s="846"/>
      <c r="I15" s="846"/>
      <c r="J15" s="845"/>
      <c r="K15" s="814"/>
      <c r="L15" s="814"/>
      <c r="M15" s="841"/>
    </row>
    <row r="16" spans="1:13" ht="13.5" customHeight="1" thickBot="1" x14ac:dyDescent="0.25">
      <c r="A16" s="425" t="s">
        <v>1269</v>
      </c>
      <c r="B16" s="844">
        <v>-19</v>
      </c>
      <c r="C16" s="844">
        <v>-10</v>
      </c>
      <c r="D16" s="844">
        <v>-9</v>
      </c>
      <c r="E16" s="844">
        <v>-6</v>
      </c>
      <c r="F16" s="844">
        <v>-10</v>
      </c>
      <c r="G16" s="843">
        <v>-41</v>
      </c>
      <c r="H16" s="842"/>
      <c r="I16" s="842"/>
      <c r="K16" s="814"/>
      <c r="L16" s="814"/>
      <c r="M16" s="841"/>
    </row>
    <row r="17" spans="1:13" ht="17.25" customHeight="1" x14ac:dyDescent="0.2">
      <c r="A17" s="797" t="s">
        <v>243</v>
      </c>
      <c r="B17" s="521">
        <v>1109</v>
      </c>
      <c r="C17" s="521">
        <v>1108</v>
      </c>
      <c r="D17" s="521">
        <v>1083</v>
      </c>
      <c r="E17" s="521">
        <v>1071</v>
      </c>
      <c r="F17" s="521">
        <v>1056</v>
      </c>
      <c r="G17" s="521">
        <v>1109</v>
      </c>
      <c r="H17" s="816"/>
      <c r="I17" s="816"/>
      <c r="K17" s="814"/>
      <c r="L17" s="814"/>
      <c r="M17" s="841"/>
    </row>
    <row r="18" spans="1:13" ht="13.5" customHeight="1" x14ac:dyDescent="0.2">
      <c r="A18" s="666"/>
      <c r="G18" s="118"/>
      <c r="H18" s="245"/>
      <c r="I18" s="245"/>
      <c r="J18" s="245"/>
      <c r="K18" s="813"/>
      <c r="L18" s="813"/>
      <c r="M18" s="839"/>
    </row>
    <row r="19" spans="1:13" ht="13.5" customHeight="1" thickBot="1" x14ac:dyDescent="0.25">
      <c r="A19" s="117" t="s">
        <v>1267</v>
      </c>
      <c r="B19" s="519" t="s">
        <v>1264</v>
      </c>
      <c r="C19" s="519" t="s">
        <v>1142</v>
      </c>
      <c r="D19" s="519" t="s">
        <v>1046</v>
      </c>
      <c r="E19" s="519" t="s">
        <v>864</v>
      </c>
      <c r="F19" s="519" t="s">
        <v>768</v>
      </c>
      <c r="G19" s="520" t="s">
        <v>1263</v>
      </c>
      <c r="H19" s="245"/>
      <c r="I19" s="245"/>
      <c r="J19" s="245"/>
      <c r="K19" s="814"/>
      <c r="L19" s="814"/>
      <c r="M19" s="807"/>
    </row>
    <row r="20" spans="1:13" ht="13.5" customHeight="1" x14ac:dyDescent="0.2">
      <c r="A20" s="116" t="s">
        <v>251</v>
      </c>
      <c r="B20" s="795">
        <v>523</v>
      </c>
      <c r="C20" s="795">
        <v>539</v>
      </c>
      <c r="D20" s="795">
        <v>529</v>
      </c>
      <c r="E20" s="795">
        <v>514</v>
      </c>
      <c r="F20" s="795">
        <v>525</v>
      </c>
      <c r="G20" s="795">
        <v>514</v>
      </c>
      <c r="H20" s="245"/>
      <c r="I20" s="245"/>
      <c r="J20" s="245"/>
      <c r="K20" s="814"/>
      <c r="L20" s="814"/>
      <c r="M20" s="807"/>
    </row>
    <row r="21" spans="1:13" ht="13.5" customHeight="1" x14ac:dyDescent="0.2">
      <c r="A21" s="116" t="s">
        <v>250</v>
      </c>
      <c r="B21" s="795">
        <v>20</v>
      </c>
      <c r="C21" s="795">
        <v>-19</v>
      </c>
      <c r="D21" s="795">
        <v>-4</v>
      </c>
      <c r="E21" s="795">
        <v>-18</v>
      </c>
      <c r="F21" s="795">
        <v>-5</v>
      </c>
      <c r="G21" s="796">
        <v>-21</v>
      </c>
      <c r="K21" s="815"/>
      <c r="L21" s="815"/>
      <c r="M21" s="807"/>
    </row>
    <row r="22" spans="1:13" ht="13.5" customHeight="1" x14ac:dyDescent="0.2">
      <c r="A22" s="426" t="s">
        <v>249</v>
      </c>
      <c r="B22" s="837">
        <v>8</v>
      </c>
      <c r="C22" s="837">
        <v>-13</v>
      </c>
      <c r="D22" s="837">
        <v>-5</v>
      </c>
      <c r="E22" s="837">
        <v>-22</v>
      </c>
      <c r="F22" s="837">
        <v>-18</v>
      </c>
      <c r="G22" s="804">
        <v>-34</v>
      </c>
      <c r="K22" s="813"/>
      <c r="L22" s="813"/>
      <c r="M22" s="808"/>
    </row>
    <row r="23" spans="1:13" ht="13.5" customHeight="1" x14ac:dyDescent="0.2">
      <c r="A23" s="426" t="s">
        <v>248</v>
      </c>
      <c r="B23" s="837">
        <v>12</v>
      </c>
      <c r="C23" s="837">
        <v>-6</v>
      </c>
      <c r="D23" s="837">
        <v>1</v>
      </c>
      <c r="E23" s="837">
        <v>4</v>
      </c>
      <c r="F23" s="837">
        <v>13</v>
      </c>
      <c r="G23" s="804">
        <v>13</v>
      </c>
      <c r="H23" s="840"/>
      <c r="I23" s="840"/>
      <c r="K23" s="814"/>
      <c r="L23" s="814"/>
      <c r="M23" s="807"/>
    </row>
    <row r="24" spans="1:13" ht="13.5" customHeight="1" x14ac:dyDescent="0.2">
      <c r="A24" s="116" t="s">
        <v>247</v>
      </c>
      <c r="B24" s="795">
        <v>5</v>
      </c>
      <c r="C24" s="795">
        <v>6</v>
      </c>
      <c r="D24" s="795">
        <v>5</v>
      </c>
      <c r="E24" s="795">
        <v>20</v>
      </c>
      <c r="F24" s="795">
        <v>11</v>
      </c>
      <c r="G24" s="796">
        <v>30</v>
      </c>
      <c r="H24" s="818"/>
      <c r="I24" s="818"/>
      <c r="K24" s="813"/>
      <c r="L24" s="813"/>
      <c r="M24" s="839"/>
    </row>
    <row r="25" spans="1:13" ht="13.5" customHeight="1" x14ac:dyDescent="0.2">
      <c r="A25" s="426" t="s">
        <v>246</v>
      </c>
      <c r="B25" s="837">
        <v>4</v>
      </c>
      <c r="C25" s="837">
        <v>6</v>
      </c>
      <c r="D25" s="837">
        <v>6</v>
      </c>
      <c r="E25" s="837">
        <v>21</v>
      </c>
      <c r="F25" s="837">
        <v>11</v>
      </c>
      <c r="G25" s="804">
        <v>33</v>
      </c>
      <c r="H25" s="818"/>
      <c r="I25" s="818"/>
      <c r="K25" s="812"/>
      <c r="L25" s="812"/>
      <c r="M25" s="807"/>
    </row>
    <row r="26" spans="1:13" ht="13.5" customHeight="1" x14ac:dyDescent="0.2">
      <c r="A26" s="426" t="s">
        <v>245</v>
      </c>
      <c r="B26" s="837">
        <v>1</v>
      </c>
      <c r="C26" s="837">
        <v>0</v>
      </c>
      <c r="D26" s="837">
        <v>-1</v>
      </c>
      <c r="E26" s="837">
        <v>-1</v>
      </c>
      <c r="F26" s="837">
        <v>0</v>
      </c>
      <c r="G26" s="804">
        <v>-3</v>
      </c>
      <c r="H26" s="837"/>
      <c r="I26" s="818"/>
      <c r="K26" s="811"/>
      <c r="L26" s="811"/>
      <c r="M26" s="838"/>
    </row>
    <row r="27" spans="1:13" ht="13.5" customHeight="1" x14ac:dyDescent="0.2">
      <c r="A27" s="426" t="s">
        <v>244</v>
      </c>
      <c r="B27" s="837">
        <v>-5</v>
      </c>
      <c r="C27" s="837">
        <v>0</v>
      </c>
      <c r="D27" s="837">
        <v>6</v>
      </c>
      <c r="E27" s="837">
        <v>6</v>
      </c>
      <c r="F27" s="837">
        <v>-12</v>
      </c>
      <c r="G27" s="804">
        <v>5</v>
      </c>
      <c r="H27" s="818"/>
      <c r="I27" s="818"/>
      <c r="K27" s="809"/>
      <c r="L27" s="809"/>
      <c r="M27" s="807"/>
    </row>
    <row r="28" spans="1:13" ht="13.5" customHeight="1" x14ac:dyDescent="0.2">
      <c r="A28" s="426" t="s">
        <v>3</v>
      </c>
      <c r="B28" s="837">
        <v>-26</v>
      </c>
      <c r="C28" s="837">
        <v>-3</v>
      </c>
      <c r="D28" s="837">
        <v>3</v>
      </c>
      <c r="E28" s="837">
        <v>7</v>
      </c>
      <c r="F28" s="837">
        <v>-5</v>
      </c>
      <c r="G28" s="804">
        <v>-11</v>
      </c>
      <c r="H28" s="816"/>
      <c r="I28" s="816"/>
      <c r="K28" s="809"/>
      <c r="L28" s="809"/>
      <c r="M28" s="807"/>
    </row>
    <row r="29" spans="1:13" ht="13.5" customHeight="1" thickBot="1" x14ac:dyDescent="0.25">
      <c r="A29" s="425" t="s">
        <v>1269</v>
      </c>
      <c r="B29" s="836">
        <v>-5</v>
      </c>
      <c r="C29" s="836">
        <v>-3</v>
      </c>
      <c r="D29" s="836">
        <v>-2</v>
      </c>
      <c r="E29" s="836">
        <v>-3</v>
      </c>
      <c r="F29" s="836">
        <v>-3</v>
      </c>
      <c r="G29" s="799">
        <v>-12</v>
      </c>
      <c r="H29" s="818"/>
      <c r="I29" s="818"/>
      <c r="K29" s="809"/>
      <c r="L29" s="809"/>
      <c r="M29" s="807"/>
    </row>
    <row r="30" spans="1:13" ht="17.25" customHeight="1" x14ac:dyDescent="0.2">
      <c r="A30" s="797" t="s">
        <v>243</v>
      </c>
      <c r="B30" s="795">
        <v>517</v>
      </c>
      <c r="C30" s="795">
        <v>523</v>
      </c>
      <c r="D30" s="795">
        <v>539</v>
      </c>
      <c r="E30" s="795">
        <v>529</v>
      </c>
      <c r="F30" s="795">
        <v>514</v>
      </c>
      <c r="G30" s="795">
        <v>517</v>
      </c>
      <c r="H30" s="818"/>
      <c r="I30" s="818"/>
      <c r="K30" s="803"/>
      <c r="L30" s="803"/>
      <c r="M30" s="808"/>
    </row>
    <row r="31" spans="1:13" ht="13.5" customHeight="1" x14ac:dyDescent="0.2">
      <c r="A31" s="794" t="s">
        <v>1265</v>
      </c>
      <c r="B31" s="118"/>
      <c r="C31" s="118"/>
      <c r="D31" s="118"/>
      <c r="E31" s="118"/>
      <c r="F31" s="118"/>
      <c r="G31" s="118"/>
      <c r="K31" s="806"/>
      <c r="L31" s="806"/>
      <c r="M31" s="807"/>
    </row>
    <row r="32" spans="1:13" ht="13.5" customHeight="1" thickBot="1" x14ac:dyDescent="0.25">
      <c r="A32" s="117" t="s">
        <v>1266</v>
      </c>
      <c r="B32" s="519" t="s">
        <v>1264</v>
      </c>
      <c r="C32" s="519" t="s">
        <v>1142</v>
      </c>
      <c r="D32" s="519" t="s">
        <v>1046</v>
      </c>
      <c r="E32" s="519" t="s">
        <v>864</v>
      </c>
      <c r="F32" s="519" t="s">
        <v>768</v>
      </c>
      <c r="G32" s="520" t="s">
        <v>1263</v>
      </c>
      <c r="K32" s="806"/>
      <c r="L32" s="806"/>
      <c r="M32" s="807"/>
    </row>
    <row r="33" spans="1:14" ht="13.5" customHeight="1" x14ac:dyDescent="0.2">
      <c r="A33" s="116" t="s">
        <v>251</v>
      </c>
      <c r="B33" s="835">
        <v>346</v>
      </c>
      <c r="C33" s="835">
        <v>338</v>
      </c>
      <c r="D33" s="835">
        <v>343</v>
      </c>
      <c r="E33" s="835">
        <v>337</v>
      </c>
      <c r="F33" s="835">
        <v>341</v>
      </c>
      <c r="G33" s="834">
        <v>337</v>
      </c>
      <c r="K33" s="806"/>
      <c r="L33" s="806"/>
      <c r="M33" s="807"/>
    </row>
    <row r="34" spans="1:14" ht="13.5" customHeight="1" x14ac:dyDescent="0.2">
      <c r="A34" s="116" t="s">
        <v>250</v>
      </c>
      <c r="B34" s="796">
        <v>3</v>
      </c>
      <c r="C34" s="796">
        <v>-1</v>
      </c>
      <c r="D34" s="796">
        <v>-2</v>
      </c>
      <c r="E34" s="796">
        <v>-7</v>
      </c>
      <c r="F34" s="796">
        <v>2</v>
      </c>
      <c r="G34" s="796">
        <v>-6</v>
      </c>
      <c r="K34" s="806"/>
      <c r="L34" s="806"/>
      <c r="M34" s="807"/>
    </row>
    <row r="35" spans="1:14" ht="13.5" customHeight="1" x14ac:dyDescent="0.2">
      <c r="A35" s="426" t="s">
        <v>249</v>
      </c>
      <c r="B35" s="804">
        <v>-3</v>
      </c>
      <c r="C35" s="804">
        <v>0</v>
      </c>
      <c r="D35" s="804">
        <v>-4</v>
      </c>
      <c r="E35" s="804">
        <v>-8</v>
      </c>
      <c r="F35" s="804">
        <v>-4</v>
      </c>
      <c r="G35" s="804">
        <v>-13</v>
      </c>
      <c r="K35" s="806"/>
      <c r="L35" s="806"/>
      <c r="M35" s="807"/>
    </row>
    <row r="36" spans="1:14" ht="13.5" customHeight="1" x14ac:dyDescent="0.2">
      <c r="A36" s="426" t="s">
        <v>248</v>
      </c>
      <c r="B36" s="804">
        <v>6</v>
      </c>
      <c r="C36" s="804">
        <v>-1</v>
      </c>
      <c r="D36" s="804">
        <v>2</v>
      </c>
      <c r="E36" s="804">
        <v>1</v>
      </c>
      <c r="F36" s="804">
        <v>6</v>
      </c>
      <c r="G36" s="804">
        <v>7</v>
      </c>
      <c r="K36" s="806"/>
      <c r="L36" s="806"/>
      <c r="M36" s="805"/>
    </row>
    <row r="37" spans="1:14" ht="13.5" customHeight="1" x14ac:dyDescent="0.25">
      <c r="A37" s="116" t="s">
        <v>247</v>
      </c>
      <c r="B37" s="796">
        <v>6</v>
      </c>
      <c r="C37" s="796">
        <v>3</v>
      </c>
      <c r="D37" s="796">
        <v>2</v>
      </c>
      <c r="E37" s="796">
        <v>3</v>
      </c>
      <c r="F37" s="796">
        <v>1</v>
      </c>
      <c r="G37" s="796">
        <v>13</v>
      </c>
      <c r="I37" s="120"/>
      <c r="K37" s="803"/>
      <c r="L37" s="803"/>
      <c r="M37" s="801"/>
    </row>
    <row r="38" spans="1:14" s="427" customFormat="1" ht="13.5" customHeight="1" x14ac:dyDescent="0.25">
      <c r="A38" s="426" t="s">
        <v>246</v>
      </c>
      <c r="B38" s="804">
        <v>6</v>
      </c>
      <c r="C38" s="804">
        <v>3</v>
      </c>
      <c r="D38" s="804">
        <v>2</v>
      </c>
      <c r="E38" s="804">
        <v>3</v>
      </c>
      <c r="F38" s="804">
        <v>1</v>
      </c>
      <c r="G38" s="804">
        <v>13</v>
      </c>
      <c r="H38" s="424"/>
      <c r="I38" s="120"/>
      <c r="J38" s="424"/>
      <c r="K38" s="833"/>
      <c r="L38" s="833"/>
      <c r="M38" s="833"/>
      <c r="N38" s="424"/>
    </row>
    <row r="39" spans="1:14" ht="13.5" customHeight="1" x14ac:dyDescent="0.2">
      <c r="A39" s="426" t="s">
        <v>245</v>
      </c>
      <c r="B39" s="804">
        <v>0</v>
      </c>
      <c r="C39" s="804">
        <v>0</v>
      </c>
      <c r="D39" s="804">
        <v>0</v>
      </c>
      <c r="E39" s="804">
        <v>0</v>
      </c>
      <c r="F39" s="804">
        <v>0</v>
      </c>
      <c r="G39" s="804">
        <v>0</v>
      </c>
      <c r="H39" s="427"/>
      <c r="I39" s="832"/>
      <c r="J39" s="831"/>
      <c r="K39" s="830"/>
      <c r="L39" s="830"/>
      <c r="M39" s="829"/>
      <c r="N39" s="427"/>
    </row>
    <row r="40" spans="1:14" ht="13.5" customHeight="1" x14ac:dyDescent="0.2">
      <c r="A40" s="426" t="s">
        <v>244</v>
      </c>
      <c r="B40" s="804">
        <v>-3</v>
      </c>
      <c r="C40" s="804">
        <v>0</v>
      </c>
      <c r="D40" s="804">
        <v>3</v>
      </c>
      <c r="E40" s="804">
        <v>3</v>
      </c>
      <c r="F40" s="804">
        <v>-6</v>
      </c>
      <c r="G40" s="804">
        <v>3</v>
      </c>
      <c r="I40" s="819"/>
      <c r="J40" s="818"/>
      <c r="K40" s="828"/>
      <c r="L40" s="827"/>
      <c r="M40" s="827"/>
    </row>
    <row r="41" spans="1:14" ht="13.5" customHeight="1" x14ac:dyDescent="0.2">
      <c r="A41" s="426" t="s">
        <v>3</v>
      </c>
      <c r="B41" s="804">
        <v>-6</v>
      </c>
      <c r="C41" s="804">
        <v>6</v>
      </c>
      <c r="D41" s="804">
        <v>-8</v>
      </c>
      <c r="E41" s="804">
        <v>7</v>
      </c>
      <c r="F41" s="804">
        <v>-1</v>
      </c>
      <c r="G41" s="804">
        <v>-1</v>
      </c>
      <c r="I41" s="819"/>
      <c r="J41" s="818"/>
      <c r="K41" s="826"/>
      <c r="L41" s="825"/>
      <c r="M41" s="824"/>
    </row>
    <row r="42" spans="1:14" ht="13.5" customHeight="1" thickBot="1" x14ac:dyDescent="0.25">
      <c r="A42" s="425" t="s">
        <v>1269</v>
      </c>
      <c r="B42" s="800">
        <v>-3</v>
      </c>
      <c r="C42" s="800">
        <v>-2</v>
      </c>
      <c r="D42" s="800">
        <v>-1</v>
      </c>
      <c r="E42" s="800">
        <v>-1</v>
      </c>
      <c r="F42" s="800">
        <v>-2</v>
      </c>
      <c r="G42" s="799">
        <v>-8</v>
      </c>
      <c r="I42" s="819"/>
      <c r="J42" s="818"/>
      <c r="K42" s="823"/>
      <c r="L42" s="823"/>
      <c r="M42" s="822"/>
    </row>
    <row r="43" spans="1:14" ht="17.25" customHeight="1" x14ac:dyDescent="0.2">
      <c r="A43" s="797" t="s">
        <v>243</v>
      </c>
      <c r="B43" s="796">
        <v>346</v>
      </c>
      <c r="C43" s="796">
        <v>346</v>
      </c>
      <c r="D43" s="796">
        <v>338</v>
      </c>
      <c r="E43" s="796">
        <v>343</v>
      </c>
      <c r="F43" s="796">
        <v>337</v>
      </c>
      <c r="G43" s="795">
        <v>346</v>
      </c>
      <c r="I43" s="819"/>
      <c r="J43" s="818"/>
      <c r="K43" s="814"/>
      <c r="L43" s="814"/>
      <c r="M43" s="807"/>
    </row>
    <row r="44" spans="1:14" ht="13.5" customHeight="1" x14ac:dyDescent="0.2">
      <c r="A44" s="794" t="s">
        <v>1265</v>
      </c>
      <c r="B44" s="118"/>
      <c r="C44" s="118"/>
      <c r="D44" s="118"/>
      <c r="E44" s="118"/>
      <c r="F44" s="118"/>
      <c r="G44" s="118"/>
      <c r="I44" s="817"/>
      <c r="J44" s="816"/>
      <c r="K44" s="814"/>
      <c r="L44" s="814"/>
      <c r="M44" s="807"/>
    </row>
    <row r="45" spans="1:14" ht="13.5" customHeight="1" thickBot="1" x14ac:dyDescent="0.25">
      <c r="A45" s="117" t="s">
        <v>1143</v>
      </c>
      <c r="B45" s="519" t="s">
        <v>1264</v>
      </c>
      <c r="C45" s="519" t="s">
        <v>1142</v>
      </c>
      <c r="D45" s="519" t="s">
        <v>1046</v>
      </c>
      <c r="E45" s="519" t="s">
        <v>864</v>
      </c>
      <c r="F45" s="519" t="s">
        <v>768</v>
      </c>
      <c r="G45" s="520" t="s">
        <v>1263</v>
      </c>
      <c r="I45" s="817"/>
      <c r="J45" s="818"/>
      <c r="K45" s="814"/>
      <c r="L45" s="814"/>
      <c r="M45" s="807"/>
    </row>
    <row r="46" spans="1:14" ht="13.5" customHeight="1" x14ac:dyDescent="0.2">
      <c r="A46" s="116" t="s">
        <v>251</v>
      </c>
      <c r="B46" s="796">
        <v>218</v>
      </c>
      <c r="C46" s="796">
        <v>212</v>
      </c>
      <c r="D46" s="796">
        <v>208</v>
      </c>
      <c r="E46" s="796">
        <v>214</v>
      </c>
      <c r="F46" s="796">
        <v>231</v>
      </c>
      <c r="G46" s="821">
        <v>214</v>
      </c>
      <c r="I46" s="819"/>
      <c r="J46" s="818"/>
      <c r="K46" s="814"/>
      <c r="L46" s="814"/>
      <c r="M46" s="807"/>
    </row>
    <row r="47" spans="1:14" ht="13.5" customHeight="1" x14ac:dyDescent="0.2">
      <c r="A47" s="116" t="s">
        <v>250</v>
      </c>
      <c r="B47" s="796">
        <v>2</v>
      </c>
      <c r="C47" s="796">
        <v>2</v>
      </c>
      <c r="D47" s="796">
        <v>0</v>
      </c>
      <c r="E47" s="796">
        <v>-5</v>
      </c>
      <c r="F47" s="796">
        <v>-7</v>
      </c>
      <c r="G47" s="820">
        <v>-1</v>
      </c>
      <c r="I47" s="819"/>
      <c r="J47" s="818"/>
      <c r="K47" s="814"/>
      <c r="L47" s="814"/>
      <c r="M47" s="807"/>
    </row>
    <row r="48" spans="1:14" ht="13.5" customHeight="1" x14ac:dyDescent="0.2">
      <c r="A48" s="426" t="s">
        <v>249</v>
      </c>
      <c r="B48" s="804">
        <v>-1</v>
      </c>
      <c r="C48" s="804">
        <v>6</v>
      </c>
      <c r="D48" s="804">
        <v>0</v>
      </c>
      <c r="E48" s="804">
        <v>-4</v>
      </c>
      <c r="F48" s="804">
        <v>-8</v>
      </c>
      <c r="G48" s="804">
        <v>1</v>
      </c>
      <c r="I48" s="819"/>
      <c r="J48" s="818"/>
      <c r="K48" s="813"/>
      <c r="L48" s="813"/>
      <c r="M48" s="808"/>
    </row>
    <row r="49" spans="1:13" ht="13.5" customHeight="1" x14ac:dyDescent="0.2">
      <c r="A49" s="426" t="s">
        <v>248</v>
      </c>
      <c r="B49" s="804">
        <v>3</v>
      </c>
      <c r="C49" s="804">
        <v>-4</v>
      </c>
      <c r="D49" s="804">
        <v>0</v>
      </c>
      <c r="E49" s="804">
        <v>-1</v>
      </c>
      <c r="F49" s="804">
        <v>1</v>
      </c>
      <c r="G49" s="804">
        <v>-2</v>
      </c>
      <c r="I49" s="817"/>
      <c r="J49" s="816"/>
      <c r="K49" s="814"/>
      <c r="L49" s="814"/>
      <c r="M49" s="807"/>
    </row>
    <row r="50" spans="1:13" ht="13.5" customHeight="1" x14ac:dyDescent="0.2">
      <c r="A50" s="116" t="s">
        <v>247</v>
      </c>
      <c r="B50" s="796">
        <v>-3</v>
      </c>
      <c r="C50" s="796">
        <v>4</v>
      </c>
      <c r="D50" s="796">
        <v>1</v>
      </c>
      <c r="E50" s="796">
        <v>3</v>
      </c>
      <c r="F50" s="796">
        <v>0</v>
      </c>
      <c r="G50" s="796">
        <v>6</v>
      </c>
      <c r="K50" s="814"/>
      <c r="L50" s="814"/>
      <c r="M50" s="807"/>
    </row>
    <row r="51" spans="1:13" ht="13.5" customHeight="1" x14ac:dyDescent="0.2">
      <c r="A51" s="426" t="s">
        <v>246</v>
      </c>
      <c r="B51" s="804">
        <v>-3</v>
      </c>
      <c r="C51" s="804">
        <v>4</v>
      </c>
      <c r="D51" s="804">
        <v>1</v>
      </c>
      <c r="E51" s="804">
        <v>3</v>
      </c>
      <c r="F51" s="804">
        <v>0</v>
      </c>
      <c r="G51" s="804">
        <v>6</v>
      </c>
      <c r="K51" s="815"/>
      <c r="L51" s="814"/>
      <c r="M51" s="807"/>
    </row>
    <row r="52" spans="1:13" ht="13.5" customHeight="1" x14ac:dyDescent="0.2">
      <c r="A52" s="426" t="s">
        <v>245</v>
      </c>
      <c r="B52" s="804">
        <v>0</v>
      </c>
      <c r="C52" s="804">
        <v>0</v>
      </c>
      <c r="D52" s="804">
        <v>0</v>
      </c>
      <c r="E52" s="804">
        <v>0</v>
      </c>
      <c r="F52" s="804">
        <v>0</v>
      </c>
      <c r="G52" s="804">
        <v>0</v>
      </c>
      <c r="K52" s="813"/>
      <c r="L52" s="813"/>
      <c r="M52" s="808"/>
    </row>
    <row r="53" spans="1:13" ht="13.5" customHeight="1" x14ac:dyDescent="0.2">
      <c r="A53" s="426" t="s">
        <v>244</v>
      </c>
      <c r="B53" s="804">
        <v>-3</v>
      </c>
      <c r="C53" s="804">
        <v>0</v>
      </c>
      <c r="D53" s="804">
        <v>3</v>
      </c>
      <c r="E53" s="804">
        <v>3</v>
      </c>
      <c r="F53" s="804">
        <v>-5</v>
      </c>
      <c r="G53" s="804">
        <v>3</v>
      </c>
      <c r="H53" s="793"/>
      <c r="K53" s="814"/>
      <c r="L53" s="814"/>
      <c r="M53" s="807"/>
    </row>
    <row r="54" spans="1:13" ht="13.5" customHeight="1" x14ac:dyDescent="0.2">
      <c r="A54" s="426" t="s">
        <v>3</v>
      </c>
      <c r="B54" s="804">
        <v>3</v>
      </c>
      <c r="C54" s="804">
        <v>0</v>
      </c>
      <c r="D54" s="804">
        <v>0</v>
      </c>
      <c r="E54" s="804">
        <v>-7</v>
      </c>
      <c r="F54" s="804">
        <v>-5</v>
      </c>
      <c r="G54" s="804">
        <v>-5</v>
      </c>
      <c r="K54" s="813"/>
      <c r="L54" s="813"/>
      <c r="M54" s="808"/>
    </row>
    <row r="55" spans="1:13" ht="13.5" customHeight="1" thickBot="1" x14ac:dyDescent="0.25">
      <c r="A55" s="425" t="s">
        <v>1269</v>
      </c>
      <c r="B55" s="800">
        <v>-3</v>
      </c>
      <c r="C55" s="800">
        <v>-1</v>
      </c>
      <c r="D55" s="800">
        <v>-1</v>
      </c>
      <c r="E55" s="800">
        <v>-1</v>
      </c>
      <c r="F55" s="800">
        <v>-1</v>
      </c>
      <c r="G55" s="799">
        <v>-6</v>
      </c>
      <c r="K55" s="812"/>
      <c r="L55" s="812"/>
      <c r="M55" s="807"/>
    </row>
    <row r="56" spans="1:13" ht="17.25" customHeight="1" x14ac:dyDescent="0.2">
      <c r="A56" s="797" t="s">
        <v>243</v>
      </c>
      <c r="B56" s="796">
        <v>217</v>
      </c>
      <c r="C56" s="796">
        <v>218</v>
      </c>
      <c r="D56" s="796">
        <v>212</v>
      </c>
      <c r="E56" s="796">
        <v>208</v>
      </c>
      <c r="F56" s="796">
        <v>214</v>
      </c>
      <c r="G56" s="795">
        <v>217</v>
      </c>
      <c r="K56" s="811"/>
      <c r="L56" s="811"/>
      <c r="M56" s="810"/>
    </row>
    <row r="57" spans="1:13" ht="13.5" customHeight="1" x14ac:dyDescent="0.2">
      <c r="B57" s="118"/>
      <c r="C57" s="118"/>
      <c r="D57" s="118"/>
      <c r="E57" s="118"/>
      <c r="F57" s="118"/>
      <c r="G57" s="118"/>
      <c r="K57" s="809"/>
      <c r="L57" s="809"/>
      <c r="M57" s="807"/>
    </row>
    <row r="58" spans="1:13" ht="13.5" customHeight="1" thickBot="1" x14ac:dyDescent="0.25">
      <c r="A58" s="117" t="s">
        <v>684</v>
      </c>
      <c r="B58" s="519" t="s">
        <v>1264</v>
      </c>
      <c r="C58" s="519" t="s">
        <v>1142</v>
      </c>
      <c r="D58" s="519" t="s">
        <v>1046</v>
      </c>
      <c r="E58" s="519" t="s">
        <v>864</v>
      </c>
      <c r="F58" s="519" t="s">
        <v>768</v>
      </c>
      <c r="G58" s="520" t="s">
        <v>1263</v>
      </c>
      <c r="K58" s="809"/>
      <c r="L58" s="809"/>
      <c r="M58" s="807"/>
    </row>
    <row r="59" spans="1:13" ht="13.5" customHeight="1" x14ac:dyDescent="0.2">
      <c r="A59" s="116" t="s">
        <v>251</v>
      </c>
      <c r="B59" s="796">
        <v>13</v>
      </c>
      <c r="C59" s="796">
        <v>13</v>
      </c>
      <c r="D59" s="796">
        <v>14</v>
      </c>
      <c r="E59" s="796">
        <v>13</v>
      </c>
      <c r="F59" s="796">
        <v>14</v>
      </c>
      <c r="G59" s="796">
        <v>13</v>
      </c>
      <c r="K59" s="809"/>
      <c r="L59" s="809"/>
      <c r="M59" s="807"/>
    </row>
    <row r="60" spans="1:13" ht="13.5" customHeight="1" x14ac:dyDescent="0.2">
      <c r="A60" s="116" t="s">
        <v>250</v>
      </c>
      <c r="B60" s="796">
        <v>3</v>
      </c>
      <c r="C60" s="796">
        <v>-2</v>
      </c>
      <c r="D60" s="796">
        <v>0</v>
      </c>
      <c r="E60" s="796">
        <v>-1</v>
      </c>
      <c r="F60" s="796">
        <v>0</v>
      </c>
      <c r="G60" s="796">
        <v>0</v>
      </c>
      <c r="K60" s="803"/>
      <c r="L60" s="803"/>
      <c r="M60" s="808"/>
    </row>
    <row r="61" spans="1:13" ht="13.5" customHeight="1" x14ac:dyDescent="0.2">
      <c r="A61" s="426" t="s">
        <v>249</v>
      </c>
      <c r="B61" s="804">
        <v>1</v>
      </c>
      <c r="C61" s="804">
        <v>-1</v>
      </c>
      <c r="D61" s="804">
        <v>0</v>
      </c>
      <c r="E61" s="804">
        <v>-1</v>
      </c>
      <c r="F61" s="804">
        <v>-1</v>
      </c>
      <c r="G61" s="804">
        <v>-1</v>
      </c>
      <c r="K61" s="806"/>
      <c r="L61" s="806"/>
      <c r="M61" s="807"/>
    </row>
    <row r="62" spans="1:13" ht="13.5" customHeight="1" x14ac:dyDescent="0.2">
      <c r="A62" s="426" t="s">
        <v>248</v>
      </c>
      <c r="B62" s="804">
        <v>2</v>
      </c>
      <c r="C62" s="804">
        <v>-1</v>
      </c>
      <c r="D62" s="804">
        <v>0</v>
      </c>
      <c r="E62" s="804">
        <v>0</v>
      </c>
      <c r="F62" s="804">
        <v>1</v>
      </c>
      <c r="G62" s="804">
        <v>1</v>
      </c>
      <c r="K62" s="806"/>
      <c r="L62" s="806"/>
      <c r="M62" s="807"/>
    </row>
    <row r="63" spans="1:13" ht="13.5" customHeight="1" x14ac:dyDescent="0.2">
      <c r="A63" s="116" t="s">
        <v>247</v>
      </c>
      <c r="B63" s="796">
        <v>1</v>
      </c>
      <c r="C63" s="796">
        <v>0</v>
      </c>
      <c r="D63" s="796">
        <v>1</v>
      </c>
      <c r="E63" s="796">
        <v>1</v>
      </c>
      <c r="F63" s="796">
        <v>1</v>
      </c>
      <c r="G63" s="796">
        <v>2</v>
      </c>
      <c r="K63" s="806"/>
      <c r="L63" s="806"/>
      <c r="M63" s="807"/>
    </row>
    <row r="64" spans="1:13" ht="13.5" customHeight="1" x14ac:dyDescent="0.2">
      <c r="A64" s="426" t="s">
        <v>246</v>
      </c>
      <c r="B64" s="804">
        <v>1</v>
      </c>
      <c r="C64" s="804">
        <v>0</v>
      </c>
      <c r="D64" s="804">
        <v>1</v>
      </c>
      <c r="E64" s="804">
        <v>1</v>
      </c>
      <c r="F64" s="804">
        <v>1</v>
      </c>
      <c r="G64" s="804">
        <v>3</v>
      </c>
      <c r="K64" s="803"/>
      <c r="L64" s="802"/>
      <c r="M64" s="808"/>
    </row>
    <row r="65" spans="1:13" ht="13.5" customHeight="1" x14ac:dyDescent="0.2">
      <c r="A65" s="426" t="s">
        <v>245</v>
      </c>
      <c r="B65" s="804">
        <v>0</v>
      </c>
      <c r="C65" s="804">
        <v>0</v>
      </c>
      <c r="D65" s="804">
        <v>0</v>
      </c>
      <c r="E65" s="804">
        <v>0</v>
      </c>
      <c r="F65" s="804">
        <v>0</v>
      </c>
      <c r="G65" s="804">
        <v>-1</v>
      </c>
      <c r="K65" s="806"/>
      <c r="L65" s="806"/>
      <c r="M65" s="807"/>
    </row>
    <row r="66" spans="1:13" ht="13.5" customHeight="1" x14ac:dyDescent="0.2">
      <c r="A66" s="426" t="s">
        <v>244</v>
      </c>
      <c r="B66" s="804">
        <v>-1</v>
      </c>
      <c r="C66" s="804">
        <v>0</v>
      </c>
      <c r="D66" s="804">
        <v>1</v>
      </c>
      <c r="E66" s="804">
        <v>1</v>
      </c>
      <c r="F66" s="804">
        <v>-1</v>
      </c>
      <c r="G66" s="804">
        <v>1</v>
      </c>
      <c r="K66" s="806"/>
      <c r="L66" s="806"/>
      <c r="M66" s="805"/>
    </row>
    <row r="67" spans="1:13" ht="13.5" customHeight="1" x14ac:dyDescent="0.2">
      <c r="A67" s="426" t="s">
        <v>3</v>
      </c>
      <c r="B67" s="804">
        <v>2</v>
      </c>
      <c r="C67" s="804">
        <v>2</v>
      </c>
      <c r="D67" s="804">
        <v>-3</v>
      </c>
      <c r="E67" s="804">
        <v>0</v>
      </c>
      <c r="F67" s="804">
        <v>-1</v>
      </c>
      <c r="G67" s="804">
        <v>2</v>
      </c>
      <c r="K67" s="803"/>
      <c r="L67" s="802"/>
      <c r="M67" s="801"/>
    </row>
    <row r="68" spans="1:13" ht="13.5" customHeight="1" thickBot="1" x14ac:dyDescent="0.25">
      <c r="A68" s="425" t="s">
        <v>1269</v>
      </c>
      <c r="B68" s="800">
        <v>0</v>
      </c>
      <c r="C68" s="800">
        <v>0</v>
      </c>
      <c r="D68" s="800">
        <v>0</v>
      </c>
      <c r="E68" s="800">
        <v>0</v>
      </c>
      <c r="F68" s="800">
        <v>0</v>
      </c>
      <c r="G68" s="799">
        <v>0</v>
      </c>
      <c r="K68" s="798"/>
      <c r="L68" s="798"/>
      <c r="M68" s="798"/>
    </row>
    <row r="69" spans="1:13" ht="17.25" customHeight="1" x14ac:dyDescent="0.2">
      <c r="A69" s="797" t="s">
        <v>243</v>
      </c>
      <c r="B69" s="796">
        <v>18</v>
      </c>
      <c r="C69" s="796">
        <v>13</v>
      </c>
      <c r="D69" s="796">
        <v>13</v>
      </c>
      <c r="E69" s="796">
        <v>14</v>
      </c>
      <c r="F69" s="796">
        <v>13</v>
      </c>
      <c r="G69" s="795">
        <v>18</v>
      </c>
      <c r="K69" s="794"/>
      <c r="L69" s="794"/>
      <c r="M69" s="794"/>
    </row>
    <row r="70" spans="1:13" ht="20.100000000000001" customHeight="1" x14ac:dyDescent="0.2">
      <c r="H70" s="793"/>
    </row>
    <row r="71" spans="1:13" ht="20.100000000000001" customHeight="1" x14ac:dyDescent="0.2"/>
    <row r="72" spans="1:13" ht="20.100000000000001" customHeight="1" x14ac:dyDescent="0.2"/>
    <row r="73" spans="1:13" ht="20.100000000000001" customHeight="1" x14ac:dyDescent="0.2"/>
    <row r="74" spans="1:13" ht="20.100000000000001" customHeight="1" x14ac:dyDescent="0.2"/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printOptions horizontalCentered="1"/>
  <pageMargins left="0.7" right="0.7" top="0.75" bottom="0.75" header="0.3" footer="0.3"/>
  <pageSetup paperSize="9" scale="76" orientation="portrait" r:id="rId1"/>
  <headerFooter>
    <oddFooter>&amp;C&amp;1#&amp;"Calibri"&amp;10&amp;K000000Confidential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2CE77-E9BF-4E81-B876-FF9D7F2B67C5}">
  <sheetPr codeName="Sheet7">
    <tabColor theme="6" tint="0.59999389629810485"/>
  </sheetPr>
  <dimension ref="A1:S84"/>
  <sheetViews>
    <sheetView view="pageLayout" topLeftCell="A84" zoomScale="85" zoomScaleNormal="100" zoomScaleSheetLayoutView="100" zoomScalePageLayoutView="85" workbookViewId="0"/>
  </sheetViews>
  <sheetFormatPr defaultColWidth="9.109375" defaultRowHeight="14.4" x14ac:dyDescent="0.3"/>
  <cols>
    <col min="1" max="1" width="26.6640625" customWidth="1"/>
    <col min="2" max="7" width="6.5546875" customWidth="1"/>
    <col min="8" max="19" width="5" customWidth="1"/>
  </cols>
  <sheetData>
    <row r="1" spans="1:19" ht="13.5" customHeight="1" thickBot="1" x14ac:dyDescent="0.35">
      <c r="A1" s="1300" t="s">
        <v>125</v>
      </c>
      <c r="B1" s="74"/>
      <c r="C1" s="74"/>
      <c r="D1" s="74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5"/>
      <c r="Q1" s="65"/>
      <c r="R1" s="65"/>
      <c r="S1" s="65"/>
    </row>
    <row r="2" spans="1:19" ht="13.5" customHeight="1" x14ac:dyDescent="0.3">
      <c r="A2" s="1285"/>
      <c r="B2" s="110" t="s">
        <v>257</v>
      </c>
      <c r="C2" s="54" t="s">
        <v>257</v>
      </c>
      <c r="D2" s="54" t="s">
        <v>257</v>
      </c>
      <c r="E2" s="54" t="s">
        <v>257</v>
      </c>
      <c r="F2" s="54" t="s">
        <v>257</v>
      </c>
      <c r="G2" s="110" t="s">
        <v>238</v>
      </c>
      <c r="H2" s="54" t="s">
        <v>256</v>
      </c>
      <c r="I2" s="54" t="s">
        <v>255</v>
      </c>
      <c r="J2" s="54" t="s">
        <v>239</v>
      </c>
      <c r="K2" s="54" t="s">
        <v>238</v>
      </c>
      <c r="L2" s="54" t="s">
        <v>256</v>
      </c>
      <c r="M2" s="54" t="s">
        <v>255</v>
      </c>
      <c r="N2" s="54" t="s">
        <v>239</v>
      </c>
      <c r="O2" s="54" t="s">
        <v>238</v>
      </c>
      <c r="P2" s="54" t="s">
        <v>256</v>
      </c>
      <c r="Q2" s="54" t="s">
        <v>255</v>
      </c>
      <c r="R2" s="54" t="s">
        <v>239</v>
      </c>
      <c r="S2" s="54" t="s">
        <v>238</v>
      </c>
    </row>
    <row r="3" spans="1:19" ht="13.5" customHeight="1" thickBot="1" x14ac:dyDescent="0.35">
      <c r="A3" s="53" t="s">
        <v>271</v>
      </c>
      <c r="B3" s="108">
        <v>2019</v>
      </c>
      <c r="C3" s="52">
        <v>2018</v>
      </c>
      <c r="D3" s="52">
        <v>2017</v>
      </c>
      <c r="E3" s="52">
        <v>2016</v>
      </c>
      <c r="F3" s="52">
        <v>2015</v>
      </c>
      <c r="G3" s="108">
        <v>2020</v>
      </c>
      <c r="H3" s="52">
        <v>2019</v>
      </c>
      <c r="I3" s="52">
        <v>2019</v>
      </c>
      <c r="J3" s="52">
        <v>2019</v>
      </c>
      <c r="K3" s="52">
        <v>2019</v>
      </c>
      <c r="L3" s="52">
        <v>2018</v>
      </c>
      <c r="M3" s="52">
        <v>2018</v>
      </c>
      <c r="N3" s="52">
        <v>2018</v>
      </c>
      <c r="O3" s="52">
        <v>2018</v>
      </c>
      <c r="P3" s="52">
        <v>2017</v>
      </c>
      <c r="Q3" s="52">
        <v>2017</v>
      </c>
      <c r="R3" s="52">
        <v>2017</v>
      </c>
      <c r="S3" s="52">
        <v>2017</v>
      </c>
    </row>
    <row r="4" spans="1:19" ht="13.5" customHeight="1" x14ac:dyDescent="0.3">
      <c r="A4" s="1285" t="s">
        <v>287</v>
      </c>
      <c r="B4" s="1298">
        <v>1455</v>
      </c>
      <c r="C4" s="1297">
        <f>+L4+M4+N4+O4</f>
        <v>1440</v>
      </c>
      <c r="D4" s="1297">
        <v>1543</v>
      </c>
      <c r="E4" s="1297">
        <v>1369</v>
      </c>
      <c r="F4" s="1297">
        <v>1261</v>
      </c>
      <c r="G4" s="1298">
        <v>359</v>
      </c>
      <c r="H4" s="1297">
        <v>388</v>
      </c>
      <c r="I4" s="1297">
        <v>359</v>
      </c>
      <c r="J4" s="1297">
        <v>361</v>
      </c>
      <c r="K4" s="1297">
        <v>347</v>
      </c>
      <c r="L4" s="1297">
        <v>360</v>
      </c>
      <c r="M4" s="1297">
        <v>358</v>
      </c>
      <c r="N4" s="1297">
        <v>364</v>
      </c>
      <c r="O4" s="1297">
        <v>358</v>
      </c>
      <c r="P4" s="1297">
        <v>394</v>
      </c>
      <c r="Q4" s="1297">
        <v>375</v>
      </c>
      <c r="R4" s="1297">
        <v>393</v>
      </c>
      <c r="S4" s="1297">
        <v>381</v>
      </c>
    </row>
    <row r="5" spans="1:19" ht="13.5" customHeight="1" x14ac:dyDescent="0.3">
      <c r="A5" s="1285" t="s">
        <v>286</v>
      </c>
      <c r="B5" s="1298">
        <v>251</v>
      </c>
      <c r="C5" s="1297">
        <f>+L5+M5+N5+O5</f>
        <v>258</v>
      </c>
      <c r="D5" s="1297">
        <v>313</v>
      </c>
      <c r="E5" s="1297">
        <v>306</v>
      </c>
      <c r="F5" s="1297">
        <v>299</v>
      </c>
      <c r="G5" s="1298">
        <v>68</v>
      </c>
      <c r="H5" s="1297">
        <v>66</v>
      </c>
      <c r="I5" s="1297">
        <v>62</v>
      </c>
      <c r="J5" s="1297">
        <v>61</v>
      </c>
      <c r="K5" s="1297">
        <v>62</v>
      </c>
      <c r="L5" s="1297">
        <v>64</v>
      </c>
      <c r="M5" s="1297">
        <v>54</v>
      </c>
      <c r="N5" s="1297">
        <v>59</v>
      </c>
      <c r="O5" s="1297">
        <v>81</v>
      </c>
      <c r="P5" s="1297">
        <v>83</v>
      </c>
      <c r="Q5" s="1297">
        <v>77</v>
      </c>
      <c r="R5" s="1297">
        <v>74</v>
      </c>
      <c r="S5" s="1297">
        <v>79</v>
      </c>
    </row>
    <row r="6" spans="1:19" ht="13.5" customHeight="1" x14ac:dyDescent="0.3">
      <c r="A6" s="1285" t="s">
        <v>285</v>
      </c>
      <c r="B6" s="1298">
        <v>23</v>
      </c>
      <c r="C6" s="1297">
        <f>+L6+M6+N6+O6</f>
        <v>23</v>
      </c>
      <c r="D6" s="1297">
        <v>27</v>
      </c>
      <c r="E6" s="1297">
        <v>30</v>
      </c>
      <c r="F6" s="1297">
        <v>31</v>
      </c>
      <c r="G6" s="1298">
        <v>7</v>
      </c>
      <c r="H6" s="1297">
        <v>7</v>
      </c>
      <c r="I6" s="1297">
        <v>6</v>
      </c>
      <c r="J6" s="1297">
        <v>5</v>
      </c>
      <c r="K6" s="1297">
        <v>5</v>
      </c>
      <c r="L6" s="1297">
        <v>7</v>
      </c>
      <c r="M6" s="1297">
        <v>6</v>
      </c>
      <c r="N6" s="1297">
        <v>5</v>
      </c>
      <c r="O6" s="1297">
        <v>5</v>
      </c>
      <c r="P6" s="1297">
        <v>6</v>
      </c>
      <c r="Q6" s="1297">
        <v>7</v>
      </c>
      <c r="R6" s="1297">
        <v>7</v>
      </c>
      <c r="S6" s="1297">
        <v>7</v>
      </c>
    </row>
    <row r="7" spans="1:19" ht="23.25" customHeight="1" x14ac:dyDescent="0.3">
      <c r="A7" s="1299" t="s">
        <v>284</v>
      </c>
      <c r="B7" s="1298">
        <v>157</v>
      </c>
      <c r="C7" s="1297">
        <f>+L7+M7+N7+O7</f>
        <v>173</v>
      </c>
      <c r="D7" s="1297">
        <v>224</v>
      </c>
      <c r="E7" s="1297">
        <v>226</v>
      </c>
      <c r="F7" s="1297">
        <v>225</v>
      </c>
      <c r="G7" s="1298">
        <v>64</v>
      </c>
      <c r="H7" s="1297">
        <v>34</v>
      </c>
      <c r="I7" s="1297">
        <v>36</v>
      </c>
      <c r="J7" s="1297">
        <v>57</v>
      </c>
      <c r="K7" s="1297">
        <v>30</v>
      </c>
      <c r="L7" s="1297">
        <v>53</v>
      </c>
      <c r="M7" s="1297">
        <v>21</v>
      </c>
      <c r="N7" s="1297">
        <v>65</v>
      </c>
      <c r="O7" s="1297">
        <v>34</v>
      </c>
      <c r="P7" s="1297">
        <v>45</v>
      </c>
      <c r="Q7" s="1297">
        <v>55</v>
      </c>
      <c r="R7" s="1297">
        <v>48</v>
      </c>
      <c r="S7" s="1297">
        <v>76</v>
      </c>
    </row>
    <row r="8" spans="1:19" ht="13.5" customHeight="1" x14ac:dyDescent="0.3">
      <c r="A8" s="1285" t="s">
        <v>283</v>
      </c>
      <c r="B8" s="1298">
        <v>41</v>
      </c>
      <c r="C8" s="1297">
        <f>+L8+M8+N8+O8</f>
        <v>49</v>
      </c>
      <c r="D8" s="1297">
        <v>59</v>
      </c>
      <c r="E8" s="1297">
        <v>59</v>
      </c>
      <c r="F8" s="1297">
        <v>55</v>
      </c>
      <c r="G8" s="1298">
        <v>5</v>
      </c>
      <c r="H8" s="1297">
        <v>17</v>
      </c>
      <c r="I8" s="1297">
        <v>10</v>
      </c>
      <c r="J8" s="1297">
        <v>11</v>
      </c>
      <c r="K8" s="1297">
        <v>3</v>
      </c>
      <c r="L8" s="1297">
        <v>15</v>
      </c>
      <c r="M8" s="1297">
        <v>10</v>
      </c>
      <c r="N8" s="1297">
        <v>17</v>
      </c>
      <c r="O8" s="1297">
        <v>7</v>
      </c>
      <c r="P8" s="1297">
        <v>19</v>
      </c>
      <c r="Q8" s="1297">
        <v>10</v>
      </c>
      <c r="R8" s="1297">
        <v>17</v>
      </c>
      <c r="S8" s="1297">
        <v>13</v>
      </c>
    </row>
    <row r="9" spans="1:19" ht="13.5" customHeight="1" x14ac:dyDescent="0.3">
      <c r="A9" s="1285" t="s">
        <v>282</v>
      </c>
      <c r="B9" s="1298">
        <v>307</v>
      </c>
      <c r="C9" s="1297">
        <f>+L9+M9+N9+O9-1</f>
        <v>302</v>
      </c>
      <c r="D9" s="1297">
        <v>307</v>
      </c>
      <c r="E9" s="1297">
        <v>297</v>
      </c>
      <c r="F9" s="1297">
        <v>307</v>
      </c>
      <c r="G9" s="1298">
        <v>77</v>
      </c>
      <c r="H9" s="1297">
        <v>74</v>
      </c>
      <c r="I9" s="1297">
        <v>70</v>
      </c>
      <c r="J9" s="1297">
        <v>77</v>
      </c>
      <c r="K9" s="1297">
        <v>86</v>
      </c>
      <c r="L9" s="1297">
        <v>72</v>
      </c>
      <c r="M9" s="1297">
        <v>73</v>
      </c>
      <c r="N9" s="1297">
        <v>82</v>
      </c>
      <c r="O9" s="1297">
        <v>76</v>
      </c>
      <c r="P9" s="1297">
        <v>73</v>
      </c>
      <c r="Q9" s="1297">
        <v>75</v>
      </c>
      <c r="R9" s="1297">
        <v>84</v>
      </c>
      <c r="S9" s="1297">
        <v>75</v>
      </c>
    </row>
    <row r="10" spans="1:19" ht="13.5" customHeight="1" x14ac:dyDescent="0.3">
      <c r="A10" s="1285" t="s">
        <v>281</v>
      </c>
      <c r="B10" s="1298">
        <v>220</v>
      </c>
      <c r="C10" s="1297">
        <f>+L10+M10+N10+O10</f>
        <v>218</v>
      </c>
      <c r="D10" s="1297">
        <v>228</v>
      </c>
      <c r="E10" s="1297">
        <v>226</v>
      </c>
      <c r="F10" s="1297">
        <v>271</v>
      </c>
      <c r="G10" s="1298">
        <v>47</v>
      </c>
      <c r="H10" s="1297">
        <v>46</v>
      </c>
      <c r="I10" s="1297">
        <v>67</v>
      </c>
      <c r="J10" s="1297">
        <v>50</v>
      </c>
      <c r="K10" s="1297">
        <v>57</v>
      </c>
      <c r="L10" s="1297">
        <v>49</v>
      </c>
      <c r="M10" s="1297">
        <v>57</v>
      </c>
      <c r="N10" s="1297">
        <v>58</v>
      </c>
      <c r="O10" s="1297">
        <v>54</v>
      </c>
      <c r="P10" s="1297">
        <v>51</v>
      </c>
      <c r="Q10" s="1297">
        <v>62</v>
      </c>
      <c r="R10" s="1297">
        <v>64</v>
      </c>
      <c r="S10" s="1297">
        <v>51</v>
      </c>
    </row>
    <row r="11" spans="1:19" ht="13.5" customHeight="1" x14ac:dyDescent="0.3">
      <c r="A11" s="1285" t="s">
        <v>280</v>
      </c>
      <c r="B11" s="1298">
        <v>429</v>
      </c>
      <c r="C11" s="1297">
        <f>+L11+M11+N11+O11</f>
        <v>399</v>
      </c>
      <c r="D11" s="1297">
        <v>465</v>
      </c>
      <c r="E11" s="1297">
        <v>531</v>
      </c>
      <c r="F11" s="1297">
        <v>548</v>
      </c>
      <c r="G11" s="1298">
        <v>105</v>
      </c>
      <c r="H11" s="1297">
        <v>115</v>
      </c>
      <c r="I11" s="1297">
        <v>113</v>
      </c>
      <c r="J11" s="1297">
        <v>99</v>
      </c>
      <c r="K11" s="1297">
        <v>102</v>
      </c>
      <c r="L11" s="1297">
        <v>92</v>
      </c>
      <c r="M11" s="1297">
        <v>98</v>
      </c>
      <c r="N11" s="1297">
        <v>112</v>
      </c>
      <c r="O11" s="1297">
        <v>97</v>
      </c>
      <c r="P11" s="1297">
        <v>115</v>
      </c>
      <c r="Q11" s="1297">
        <v>113</v>
      </c>
      <c r="R11" s="1297">
        <v>115</v>
      </c>
      <c r="S11" s="1297">
        <v>122</v>
      </c>
    </row>
    <row r="12" spans="1:19" ht="13.5" customHeight="1" x14ac:dyDescent="0.3">
      <c r="A12" s="1285" t="s">
        <v>279</v>
      </c>
      <c r="B12" s="1298">
        <v>111</v>
      </c>
      <c r="C12" s="1297">
        <f>+L12+M12+N12+O12</f>
        <v>116</v>
      </c>
      <c r="D12" s="1297">
        <v>143</v>
      </c>
      <c r="E12" s="1297">
        <v>161</v>
      </c>
      <c r="F12" s="1297">
        <v>177</v>
      </c>
      <c r="G12" s="1298">
        <v>22</v>
      </c>
      <c r="H12" s="1297">
        <v>31</v>
      </c>
      <c r="I12" s="1297">
        <v>34</v>
      </c>
      <c r="J12" s="1297">
        <v>22</v>
      </c>
      <c r="K12" s="1297">
        <v>24</v>
      </c>
      <c r="L12" s="1297">
        <v>22</v>
      </c>
      <c r="M12" s="1297">
        <v>31</v>
      </c>
      <c r="N12" s="1297">
        <v>30</v>
      </c>
      <c r="O12" s="1297">
        <v>33</v>
      </c>
      <c r="P12" s="1297">
        <v>32</v>
      </c>
      <c r="Q12" s="1297">
        <v>36</v>
      </c>
      <c r="R12" s="1297">
        <v>36</v>
      </c>
      <c r="S12" s="1297">
        <v>39</v>
      </c>
    </row>
    <row r="13" spans="1:19" ht="13.5" customHeight="1" thickBot="1" x14ac:dyDescent="0.35">
      <c r="A13" s="1285" t="s">
        <v>278</v>
      </c>
      <c r="B13" s="109">
        <v>17</v>
      </c>
      <c r="C13" s="73">
        <f>+L13+M13+N13+O13+1</f>
        <v>15</v>
      </c>
      <c r="D13" s="73">
        <v>60</v>
      </c>
      <c r="E13" s="73">
        <v>33</v>
      </c>
      <c r="F13" s="73">
        <v>56</v>
      </c>
      <c r="G13" s="109">
        <v>11</v>
      </c>
      <c r="H13" s="73">
        <v>-3</v>
      </c>
      <c r="I13" s="73">
        <v>-1</v>
      </c>
      <c r="J13" s="73">
        <v>0</v>
      </c>
      <c r="K13" s="73">
        <v>21</v>
      </c>
      <c r="L13" s="73">
        <v>-14</v>
      </c>
      <c r="M13" s="73">
        <v>-5</v>
      </c>
      <c r="N13" s="73">
        <v>8</v>
      </c>
      <c r="O13" s="73">
        <v>25</v>
      </c>
      <c r="P13" s="73">
        <v>21</v>
      </c>
      <c r="Q13" s="73">
        <v>4</v>
      </c>
      <c r="R13" s="73">
        <v>12</v>
      </c>
      <c r="S13" s="73">
        <v>23</v>
      </c>
    </row>
    <row r="14" spans="1:19" ht="13.5" customHeight="1" thickBot="1" x14ac:dyDescent="0.35">
      <c r="A14" s="718" t="s">
        <v>125</v>
      </c>
      <c r="B14" s="111">
        <v>3011</v>
      </c>
      <c r="C14" s="55">
        <f>+L14+M14+N14+O14</f>
        <v>2993</v>
      </c>
      <c r="D14" s="55">
        <v>3369</v>
      </c>
      <c r="E14" s="55">
        <v>3238</v>
      </c>
      <c r="F14" s="55">
        <v>3230</v>
      </c>
      <c r="G14" s="111">
        <v>765</v>
      </c>
      <c r="H14" s="55">
        <v>775</v>
      </c>
      <c r="I14" s="55">
        <v>756</v>
      </c>
      <c r="J14" s="55">
        <v>743</v>
      </c>
      <c r="K14" s="55">
        <v>737</v>
      </c>
      <c r="L14" s="55">
        <f>SUM(L4:L13)</f>
        <v>720</v>
      </c>
      <c r="M14" s="55">
        <f>SUM(M4:M13)</f>
        <v>703</v>
      </c>
      <c r="N14" s="55">
        <f>SUM(N4:N13)</f>
        <v>800</v>
      </c>
      <c r="O14" s="55">
        <v>770</v>
      </c>
      <c r="P14" s="55">
        <v>839</v>
      </c>
      <c r="Q14" s="55">
        <v>814</v>
      </c>
      <c r="R14" s="55">
        <v>850</v>
      </c>
      <c r="S14" s="55">
        <v>866</v>
      </c>
    </row>
    <row r="15" spans="1:19" ht="13.5" customHeight="1" x14ac:dyDescent="0.3">
      <c r="A15" s="72"/>
      <c r="B15" s="71"/>
      <c r="C15" s="71"/>
      <c r="D15" s="71"/>
      <c r="E15" s="71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69"/>
    </row>
    <row r="16" spans="1:19" ht="17.25" customHeight="1" x14ac:dyDescent="0.3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</row>
    <row r="17" spans="1:19" ht="13.5" customHeight="1" thickBot="1" x14ac:dyDescent="0.35">
      <c r="A17" s="67" t="s">
        <v>95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5"/>
    </row>
    <row r="18" spans="1:19" ht="13.5" customHeight="1" x14ac:dyDescent="0.3">
      <c r="A18" s="1285"/>
      <c r="B18" s="110" t="s">
        <v>257</v>
      </c>
      <c r="C18" s="54" t="s">
        <v>257</v>
      </c>
      <c r="D18" s="54" t="s">
        <v>257</v>
      </c>
      <c r="E18" s="54" t="s">
        <v>257</v>
      </c>
      <c r="F18" s="54" t="s">
        <v>257</v>
      </c>
      <c r="G18" s="110" t="s">
        <v>238</v>
      </c>
      <c r="H18" s="54" t="s">
        <v>256</v>
      </c>
      <c r="I18" s="54" t="s">
        <v>255</v>
      </c>
      <c r="J18" s="54" t="s">
        <v>239</v>
      </c>
      <c r="K18" s="54" t="s">
        <v>238</v>
      </c>
      <c r="L18" s="54" t="s">
        <v>256</v>
      </c>
      <c r="M18" s="54" t="s">
        <v>255</v>
      </c>
      <c r="N18" s="54" t="s">
        <v>239</v>
      </c>
      <c r="O18" s="54" t="s">
        <v>238</v>
      </c>
      <c r="P18" s="54" t="s">
        <v>256</v>
      </c>
      <c r="Q18" s="54" t="s">
        <v>255</v>
      </c>
      <c r="R18" s="54" t="s">
        <v>239</v>
      </c>
      <c r="S18" s="54" t="s">
        <v>238</v>
      </c>
    </row>
    <row r="19" spans="1:19" ht="13.5" customHeight="1" thickBot="1" x14ac:dyDescent="0.35">
      <c r="A19" s="53" t="s">
        <v>271</v>
      </c>
      <c r="B19" s="108">
        <v>2019</v>
      </c>
      <c r="C19" s="52">
        <v>2018</v>
      </c>
      <c r="D19" s="52">
        <v>2017</v>
      </c>
      <c r="E19" s="52">
        <v>2016</v>
      </c>
      <c r="F19" s="52">
        <v>2015</v>
      </c>
      <c r="G19" s="108">
        <v>2020</v>
      </c>
      <c r="H19" s="52">
        <v>2019</v>
      </c>
      <c r="I19" s="52">
        <v>2019</v>
      </c>
      <c r="J19" s="52">
        <v>2019</v>
      </c>
      <c r="K19" s="52">
        <v>2019</v>
      </c>
      <c r="L19" s="52">
        <v>2018</v>
      </c>
      <c r="M19" s="52">
        <v>2018</v>
      </c>
      <c r="N19" s="52">
        <v>2018</v>
      </c>
      <c r="O19" s="52">
        <v>2018</v>
      </c>
      <c r="P19" s="52">
        <v>2017</v>
      </c>
      <c r="Q19" s="52">
        <v>2017</v>
      </c>
      <c r="R19" s="52">
        <v>2017</v>
      </c>
      <c r="S19" s="52">
        <v>2017</v>
      </c>
    </row>
    <row r="20" spans="1:19" ht="13.5" customHeight="1" x14ac:dyDescent="0.3">
      <c r="A20" s="64" t="s">
        <v>277</v>
      </c>
      <c r="B20" s="114">
        <v>-530</v>
      </c>
      <c r="C20" s="63">
        <f>+L20+M20+N20+O20-1</f>
        <v>-484</v>
      </c>
      <c r="D20" s="63">
        <v>-565</v>
      </c>
      <c r="E20" s="63">
        <v>-573</v>
      </c>
      <c r="F20" s="63">
        <v>-485</v>
      </c>
      <c r="G20" s="114">
        <v>-120</v>
      </c>
      <c r="H20" s="63">
        <v>-140</v>
      </c>
      <c r="I20" s="63">
        <v>-125</v>
      </c>
      <c r="J20" s="63">
        <v>-137</v>
      </c>
      <c r="K20" s="63">
        <v>-128</v>
      </c>
      <c r="L20" s="63">
        <v>-120</v>
      </c>
      <c r="M20" s="63">
        <v>-121</v>
      </c>
      <c r="N20" s="63">
        <v>-119</v>
      </c>
      <c r="O20" s="63">
        <v>-123</v>
      </c>
      <c r="P20" s="63">
        <v>-128</v>
      </c>
      <c r="Q20" s="63">
        <v>-151</v>
      </c>
      <c r="R20" s="63">
        <v>-157</v>
      </c>
      <c r="S20" s="63">
        <v>-129</v>
      </c>
    </row>
    <row r="21" spans="1:19" ht="13.5" customHeight="1" x14ac:dyDescent="0.3">
      <c r="A21" s="64" t="s">
        <v>276</v>
      </c>
      <c r="B21" s="114">
        <v>-59</v>
      </c>
      <c r="C21" s="63">
        <f>+L21+M21+N21+O21-1</f>
        <v>-60</v>
      </c>
      <c r="D21" s="63">
        <v>-66</v>
      </c>
      <c r="E21" s="63">
        <v>-79</v>
      </c>
      <c r="F21" s="63">
        <v>-84</v>
      </c>
      <c r="G21" s="114">
        <v>-9</v>
      </c>
      <c r="H21" s="63">
        <v>-20</v>
      </c>
      <c r="I21" s="63">
        <v>-13</v>
      </c>
      <c r="J21" s="63">
        <v>-14</v>
      </c>
      <c r="K21" s="63">
        <v>-12</v>
      </c>
      <c r="L21" s="63">
        <v>-26</v>
      </c>
      <c r="M21" s="63">
        <v>-10</v>
      </c>
      <c r="N21" s="63">
        <v>-12</v>
      </c>
      <c r="O21" s="63">
        <v>-11</v>
      </c>
      <c r="P21" s="63">
        <v>-21</v>
      </c>
      <c r="Q21" s="63">
        <v>-14</v>
      </c>
      <c r="R21" s="63">
        <v>-16</v>
      </c>
      <c r="S21" s="63">
        <v>-15</v>
      </c>
    </row>
    <row r="22" spans="1:19" ht="23.25" customHeight="1" x14ac:dyDescent="0.3">
      <c r="A22" s="64" t="s">
        <v>275</v>
      </c>
      <c r="B22" s="114">
        <v>-66</v>
      </c>
      <c r="C22" s="63">
        <f>+L22+M22+N22+O22</f>
        <v>-83</v>
      </c>
      <c r="D22" s="63">
        <v>-101</v>
      </c>
      <c r="E22" s="63">
        <v>-125</v>
      </c>
      <c r="F22" s="63">
        <v>-145</v>
      </c>
      <c r="G22" s="114">
        <v>-15</v>
      </c>
      <c r="H22" s="63">
        <v>-16</v>
      </c>
      <c r="I22" s="63">
        <v>-15</v>
      </c>
      <c r="J22" s="63">
        <v>-17</v>
      </c>
      <c r="K22" s="63">
        <v>-18</v>
      </c>
      <c r="L22" s="63">
        <v>-20</v>
      </c>
      <c r="M22" s="63">
        <v>-19</v>
      </c>
      <c r="N22" s="63">
        <v>-22</v>
      </c>
      <c r="O22" s="63">
        <v>-22</v>
      </c>
      <c r="P22" s="63">
        <v>-24</v>
      </c>
      <c r="Q22" s="63">
        <v>-24</v>
      </c>
      <c r="R22" s="63">
        <v>-25</v>
      </c>
      <c r="S22" s="63">
        <v>-28</v>
      </c>
    </row>
    <row r="23" spans="1:19" ht="13.5" customHeight="1" x14ac:dyDescent="0.3">
      <c r="A23" s="64" t="s">
        <v>274</v>
      </c>
      <c r="B23" s="114">
        <v>-150</v>
      </c>
      <c r="C23" s="63">
        <f>+L23+M23+N23+O23</f>
        <v>-312</v>
      </c>
      <c r="D23" s="63">
        <v>-309</v>
      </c>
      <c r="E23" s="63">
        <v>-309</v>
      </c>
      <c r="F23" s="63">
        <v>-373</v>
      </c>
      <c r="G23" s="114">
        <v>-27</v>
      </c>
      <c r="H23" s="63">
        <v>-64</v>
      </c>
      <c r="I23" s="63">
        <v>-29</v>
      </c>
      <c r="J23" s="63">
        <v>-27</v>
      </c>
      <c r="K23" s="63">
        <v>-30</v>
      </c>
      <c r="L23" s="63">
        <v>-83</v>
      </c>
      <c r="M23" s="63">
        <v>-71</v>
      </c>
      <c r="N23" s="63">
        <v>-84</v>
      </c>
      <c r="O23" s="63">
        <v>-74</v>
      </c>
      <c r="P23" s="63">
        <v>-84</v>
      </c>
      <c r="Q23" s="63">
        <v>-72</v>
      </c>
      <c r="R23" s="63">
        <v>-76</v>
      </c>
      <c r="S23" s="63">
        <v>-77</v>
      </c>
    </row>
    <row r="24" spans="1:19" ht="13.5" customHeight="1" x14ac:dyDescent="0.3">
      <c r="A24" s="64" t="s">
        <v>1414</v>
      </c>
      <c r="B24" s="114">
        <v>-211</v>
      </c>
      <c r="C24" s="63">
        <v>-167</v>
      </c>
      <c r="D24" s="63">
        <v>-222</v>
      </c>
      <c r="E24" s="1296">
        <v>-128</v>
      </c>
      <c r="F24" s="63">
        <v>-147</v>
      </c>
      <c r="G24" s="114">
        <v>-153</v>
      </c>
      <c r="H24" s="63">
        <v>-1</v>
      </c>
      <c r="I24" s="63">
        <v>-2</v>
      </c>
      <c r="J24" s="63">
        <v>-1</v>
      </c>
      <c r="K24" s="63">
        <v>-207</v>
      </c>
      <c r="L24" s="63">
        <v>0</v>
      </c>
      <c r="M24" s="63">
        <v>0</v>
      </c>
      <c r="N24" s="63">
        <v>0</v>
      </c>
      <c r="O24" s="63">
        <v>-167</v>
      </c>
      <c r="P24" s="63">
        <v>0</v>
      </c>
      <c r="Q24" s="63">
        <v>0</v>
      </c>
      <c r="R24" s="63">
        <v>0</v>
      </c>
      <c r="S24" s="63">
        <v>-222</v>
      </c>
    </row>
    <row r="25" spans="1:19" ht="13.5" customHeight="1" thickBot="1" x14ac:dyDescent="0.35">
      <c r="A25" s="50" t="s">
        <v>273</v>
      </c>
      <c r="B25" s="113">
        <f>-211-623</f>
        <v>-834</v>
      </c>
      <c r="C25" s="62">
        <v>-460</v>
      </c>
      <c r="D25" s="62">
        <v>-581</v>
      </c>
      <c r="E25" s="62">
        <v>-560</v>
      </c>
      <c r="F25" s="62">
        <v>-398</v>
      </c>
      <c r="G25" s="113">
        <v>-95</v>
      </c>
      <c r="H25" s="62">
        <v>-134</v>
      </c>
      <c r="I25" s="62">
        <f>-182-2</f>
        <v>-184</v>
      </c>
      <c r="J25" s="62">
        <v>-108</v>
      </c>
      <c r="K25" s="62">
        <v>-199</v>
      </c>
      <c r="L25" s="62">
        <v>-141</v>
      </c>
      <c r="M25" s="62">
        <v>-102</v>
      </c>
      <c r="N25" s="62">
        <v>-113</v>
      </c>
      <c r="O25" s="1295">
        <v>-106</v>
      </c>
      <c r="P25" s="62">
        <v>-168</v>
      </c>
      <c r="Q25" s="62">
        <v>-116</v>
      </c>
      <c r="R25" s="62">
        <v>-159</v>
      </c>
      <c r="S25" s="62">
        <v>-138</v>
      </c>
    </row>
    <row r="26" spans="1:19" ht="13.5" customHeight="1" thickBot="1" x14ac:dyDescent="0.35">
      <c r="A26" s="721" t="s">
        <v>272</v>
      </c>
      <c r="B26" s="112">
        <v>-1639</v>
      </c>
      <c r="C26" s="61">
        <f>+L26+M26+N26+O26</f>
        <v>-1566</v>
      </c>
      <c r="D26" s="61">
        <f>-1622-222</f>
        <v>-1844</v>
      </c>
      <c r="E26" s="61">
        <f>-1646-128</f>
        <v>-1774</v>
      </c>
      <c r="F26" s="61">
        <f>-1485-147</f>
        <v>-1632</v>
      </c>
      <c r="G26" s="112">
        <v>-419</v>
      </c>
      <c r="H26" s="61">
        <v>-375</v>
      </c>
      <c r="I26" s="61">
        <v>-366</v>
      </c>
      <c r="J26" s="61">
        <v>-304</v>
      </c>
      <c r="K26" s="61">
        <v>-594</v>
      </c>
      <c r="L26" s="61">
        <f>SUM(L20:L25)</f>
        <v>-390</v>
      </c>
      <c r="M26" s="61">
        <f>SUM(M20:M25)</f>
        <v>-323</v>
      </c>
      <c r="N26" s="61">
        <f>SUM(N20:N25)</f>
        <v>-350</v>
      </c>
      <c r="O26" s="1294">
        <v>-503</v>
      </c>
      <c r="P26" s="61">
        <v>-425</v>
      </c>
      <c r="Q26" s="61">
        <v>-377</v>
      </c>
      <c r="R26" s="61">
        <v>-433</v>
      </c>
      <c r="S26" s="61">
        <f>-387-222</f>
        <v>-609</v>
      </c>
    </row>
    <row r="27" spans="1:19" ht="13.5" customHeight="1" x14ac:dyDescent="0.3">
      <c r="A27" s="49"/>
      <c r="B27" s="49"/>
      <c r="C27" s="49"/>
      <c r="D27" s="49"/>
      <c r="E27" s="1293" t="s">
        <v>0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1282"/>
    </row>
    <row r="28" spans="1:19" ht="13.5" customHeight="1" x14ac:dyDescent="0.3">
      <c r="A28" s="49"/>
      <c r="B28" s="49"/>
      <c r="C28" s="49"/>
      <c r="D28" s="49"/>
      <c r="E28" s="1292" t="s">
        <v>0</v>
      </c>
      <c r="F28" s="1291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1282"/>
    </row>
    <row r="29" spans="1:19" ht="13.5" customHeight="1" thickBot="1" x14ac:dyDescent="0.35">
      <c r="A29" s="309" t="s">
        <v>1413</v>
      </c>
      <c r="B29" s="309"/>
      <c r="C29" s="309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59"/>
      <c r="P29" s="59"/>
      <c r="Q29" s="59"/>
      <c r="R29" s="59"/>
      <c r="S29" s="1282"/>
    </row>
    <row r="30" spans="1:19" ht="17.25" customHeight="1" x14ac:dyDescent="0.3">
      <c r="A30" s="1285"/>
      <c r="B30" s="1285"/>
      <c r="C30" s="1285"/>
      <c r="D30" s="54" t="s">
        <v>257</v>
      </c>
      <c r="E30" s="54" t="s">
        <v>257</v>
      </c>
      <c r="F30" s="54" t="s">
        <v>257</v>
      </c>
      <c r="G30" s="54"/>
      <c r="H30" s="54" t="s">
        <v>256</v>
      </c>
      <c r="I30" s="54" t="s">
        <v>255</v>
      </c>
      <c r="J30" s="54" t="s">
        <v>239</v>
      </c>
      <c r="K30" s="54" t="s">
        <v>238</v>
      </c>
      <c r="L30" s="54" t="s">
        <v>256</v>
      </c>
      <c r="M30" s="54" t="s">
        <v>255</v>
      </c>
      <c r="N30" s="54" t="s">
        <v>239</v>
      </c>
      <c r="O30" s="54" t="s">
        <v>238</v>
      </c>
      <c r="P30" s="54" t="s">
        <v>256</v>
      </c>
      <c r="Q30" s="54" t="s">
        <v>255</v>
      </c>
      <c r="R30" s="54" t="s">
        <v>239</v>
      </c>
      <c r="S30" s="1282"/>
    </row>
    <row r="31" spans="1:19" ht="13.5" customHeight="1" thickBot="1" x14ac:dyDescent="0.35">
      <c r="A31" s="53" t="s">
        <v>271</v>
      </c>
      <c r="B31" s="53"/>
      <c r="C31" s="53"/>
      <c r="D31" s="52">
        <v>2017</v>
      </c>
      <c r="E31" s="52">
        <v>2016</v>
      </c>
      <c r="F31" s="52">
        <v>2015</v>
      </c>
      <c r="G31" s="52"/>
      <c r="H31" s="52">
        <v>2017</v>
      </c>
      <c r="I31" s="52">
        <v>2017</v>
      </c>
      <c r="J31" s="52">
        <v>2017</v>
      </c>
      <c r="K31" s="52">
        <v>2017</v>
      </c>
      <c r="L31" s="52">
        <v>2016</v>
      </c>
      <c r="M31" s="52">
        <v>2016</v>
      </c>
      <c r="N31" s="52">
        <v>2016</v>
      </c>
      <c r="O31" s="52">
        <v>2016</v>
      </c>
      <c r="P31" s="52">
        <v>2015</v>
      </c>
      <c r="Q31" s="52">
        <v>2015</v>
      </c>
      <c r="R31" s="52">
        <v>2015</v>
      </c>
      <c r="S31" s="1282"/>
    </row>
    <row r="32" spans="1:19" ht="13.5" customHeight="1" x14ac:dyDescent="0.3">
      <c r="A32" s="238" t="s">
        <v>270</v>
      </c>
      <c r="B32" s="238"/>
      <c r="C32" s="238"/>
      <c r="D32" s="237"/>
      <c r="E32" s="237"/>
      <c r="F32" s="63"/>
      <c r="G32" s="63"/>
      <c r="H32" s="63"/>
      <c r="I32" s="63"/>
      <c r="J32" s="63"/>
      <c r="K32" s="63"/>
      <c r="L32" s="237"/>
      <c r="M32" s="237"/>
      <c r="N32" s="237"/>
      <c r="O32" s="237"/>
      <c r="P32" s="237"/>
      <c r="Q32" s="237"/>
      <c r="R32" s="237"/>
      <c r="S32" s="1282"/>
    </row>
    <row r="33" spans="1:19" ht="13.5" customHeight="1" x14ac:dyDescent="0.3">
      <c r="A33" s="1289" t="s">
        <v>263</v>
      </c>
      <c r="B33" s="1289"/>
      <c r="C33" s="1289"/>
      <c r="D33" s="652">
        <v>-1</v>
      </c>
      <c r="E33" s="652">
        <v>-1</v>
      </c>
      <c r="F33" s="652" t="s">
        <v>269</v>
      </c>
      <c r="G33" s="652"/>
      <c r="H33" s="652">
        <v>0</v>
      </c>
      <c r="I33" s="652">
        <v>0</v>
      </c>
      <c r="J33" s="652">
        <v>-1</v>
      </c>
      <c r="K33" s="652" t="s">
        <v>64</v>
      </c>
      <c r="L33" s="652">
        <v>-1</v>
      </c>
      <c r="M33" s="652" t="s">
        <v>269</v>
      </c>
      <c r="N33" s="652" t="s">
        <v>269</v>
      </c>
      <c r="O33" s="652">
        <v>0</v>
      </c>
      <c r="P33" s="652">
        <v>0</v>
      </c>
      <c r="Q33" s="652">
        <v>-1</v>
      </c>
      <c r="R33" s="652">
        <v>0</v>
      </c>
      <c r="S33" s="1282"/>
    </row>
    <row r="34" spans="1:19" ht="13.5" customHeight="1" thickBot="1" x14ac:dyDescent="0.35">
      <c r="A34" s="50" t="s">
        <v>262</v>
      </c>
      <c r="B34" s="50"/>
      <c r="C34" s="50"/>
      <c r="D34" s="653">
        <v>1</v>
      </c>
      <c r="E34" s="653">
        <v>1</v>
      </c>
      <c r="F34" s="653">
        <v>1</v>
      </c>
      <c r="G34" s="653"/>
      <c r="H34" s="653">
        <v>1</v>
      </c>
      <c r="I34" s="653">
        <v>0</v>
      </c>
      <c r="J34" s="653">
        <v>0</v>
      </c>
      <c r="K34" s="653" t="s">
        <v>64</v>
      </c>
      <c r="L34" s="653">
        <v>1</v>
      </c>
      <c r="M34" s="653" t="s">
        <v>269</v>
      </c>
      <c r="N34" s="653" t="s">
        <v>269</v>
      </c>
      <c r="O34" s="653">
        <v>0</v>
      </c>
      <c r="P34" s="653">
        <v>0</v>
      </c>
      <c r="Q34" s="653">
        <v>1</v>
      </c>
      <c r="R34" s="653" t="s">
        <v>64</v>
      </c>
      <c r="S34" s="1282"/>
    </row>
    <row r="35" spans="1:19" ht="13.5" customHeight="1" thickBot="1" x14ac:dyDescent="0.35">
      <c r="A35" s="719" t="s">
        <v>268</v>
      </c>
      <c r="B35" s="56"/>
      <c r="C35" s="56"/>
      <c r="D35" s="654" t="s">
        <v>260</v>
      </c>
      <c r="E35" s="654" t="s">
        <v>260</v>
      </c>
      <c r="F35" s="654">
        <v>1</v>
      </c>
      <c r="G35" s="654"/>
      <c r="H35" s="654">
        <v>1</v>
      </c>
      <c r="I35" s="654">
        <v>0</v>
      </c>
      <c r="J35" s="654">
        <v>-1</v>
      </c>
      <c r="K35" s="654" t="s">
        <v>64</v>
      </c>
      <c r="L35" s="654" t="s">
        <v>260</v>
      </c>
      <c r="M35" s="654" t="s">
        <v>260</v>
      </c>
      <c r="N35" s="654" t="s">
        <v>260</v>
      </c>
      <c r="O35" s="654">
        <v>0</v>
      </c>
      <c r="P35" s="654">
        <v>0</v>
      </c>
      <c r="Q35" s="654" t="s">
        <v>260</v>
      </c>
      <c r="R35" s="654" t="s">
        <v>260</v>
      </c>
      <c r="S35" s="1282"/>
    </row>
    <row r="36" spans="1:19" ht="13.5" customHeight="1" x14ac:dyDescent="0.3">
      <c r="A36" s="58"/>
      <c r="B36" s="58"/>
      <c r="C36" s="58"/>
      <c r="D36" s="655"/>
      <c r="E36" s="655"/>
      <c r="F36" s="655"/>
      <c r="G36" s="655"/>
      <c r="H36" s="655"/>
      <c r="I36" s="655"/>
      <c r="J36" s="655"/>
      <c r="K36" s="655"/>
      <c r="L36" s="655"/>
      <c r="M36" s="655"/>
      <c r="N36" s="655"/>
      <c r="O36" s="655"/>
      <c r="P36" s="655"/>
      <c r="Q36" s="655"/>
      <c r="R36" s="655"/>
      <c r="S36" s="1282"/>
    </row>
    <row r="37" spans="1:19" ht="13.5" customHeight="1" x14ac:dyDescent="0.3">
      <c r="A37" s="1289" t="s">
        <v>265</v>
      </c>
      <c r="B37" s="1289"/>
      <c r="C37" s="1289"/>
      <c r="D37" s="652">
        <v>-426</v>
      </c>
      <c r="E37" s="652">
        <v>-600</v>
      </c>
      <c r="F37" s="652">
        <v>-605</v>
      </c>
      <c r="G37" s="652"/>
      <c r="H37" s="652">
        <v>-97</v>
      </c>
      <c r="I37" s="652">
        <v>-116</v>
      </c>
      <c r="J37" s="652">
        <v>-111</v>
      </c>
      <c r="K37" s="652">
        <v>-102</v>
      </c>
      <c r="L37" s="652">
        <v>-231</v>
      </c>
      <c r="M37" s="652">
        <v>-119</v>
      </c>
      <c r="N37" s="652">
        <v>-119</v>
      </c>
      <c r="O37" s="652">
        <v>-131</v>
      </c>
      <c r="P37" s="652">
        <v>-129</v>
      </c>
      <c r="Q37" s="652">
        <v>-142</v>
      </c>
      <c r="R37" s="652">
        <v>-206</v>
      </c>
      <c r="S37" s="1282"/>
    </row>
    <row r="38" spans="1:19" s="427" customFormat="1" ht="13.5" customHeight="1" x14ac:dyDescent="0.2">
      <c r="A38" s="1289" t="s">
        <v>264</v>
      </c>
      <c r="B38" s="1289"/>
      <c r="C38" s="1289"/>
      <c r="D38" s="652">
        <v>300</v>
      </c>
      <c r="E38" s="652">
        <v>474</v>
      </c>
      <c r="F38" s="652">
        <v>448</v>
      </c>
      <c r="G38" s="652"/>
      <c r="H38" s="652">
        <v>61</v>
      </c>
      <c r="I38" s="652">
        <v>86</v>
      </c>
      <c r="J38" s="652">
        <v>86</v>
      </c>
      <c r="K38" s="652">
        <v>67</v>
      </c>
      <c r="L38" s="652">
        <v>193</v>
      </c>
      <c r="M38" s="652">
        <v>91</v>
      </c>
      <c r="N38" s="652">
        <v>90</v>
      </c>
      <c r="O38" s="652">
        <v>100</v>
      </c>
      <c r="P38" s="652">
        <v>82</v>
      </c>
      <c r="Q38" s="652">
        <v>109</v>
      </c>
      <c r="R38" s="652">
        <v>172</v>
      </c>
      <c r="S38" s="1290"/>
    </row>
    <row r="39" spans="1:19" ht="13.5" customHeight="1" x14ac:dyDescent="0.3">
      <c r="A39" s="1289" t="s">
        <v>267</v>
      </c>
      <c r="B39" s="1289"/>
      <c r="C39" s="1289"/>
      <c r="D39" s="652">
        <v>54</v>
      </c>
      <c r="E39" s="652">
        <v>57</v>
      </c>
      <c r="F39" s="652">
        <v>63</v>
      </c>
      <c r="G39" s="652"/>
      <c r="H39" s="652">
        <v>13</v>
      </c>
      <c r="I39" s="652">
        <v>16</v>
      </c>
      <c r="J39" s="652">
        <v>14</v>
      </c>
      <c r="K39" s="652">
        <v>11</v>
      </c>
      <c r="L39" s="652">
        <v>21</v>
      </c>
      <c r="M39" s="652">
        <v>12</v>
      </c>
      <c r="N39" s="652">
        <v>12</v>
      </c>
      <c r="O39" s="652">
        <v>12</v>
      </c>
      <c r="P39" s="652">
        <v>17</v>
      </c>
      <c r="Q39" s="652">
        <v>20</v>
      </c>
      <c r="R39" s="652">
        <v>14</v>
      </c>
      <c r="S39" s="1282"/>
    </row>
    <row r="40" spans="1:19" ht="13.5" customHeight="1" x14ac:dyDescent="0.3">
      <c r="A40" s="1289" t="s">
        <v>263</v>
      </c>
      <c r="B40" s="1289"/>
      <c r="C40" s="1289"/>
      <c r="D40" s="652">
        <v>-908</v>
      </c>
      <c r="E40" s="652">
        <v>-1056</v>
      </c>
      <c r="F40" s="652">
        <v>-1074</v>
      </c>
      <c r="G40" s="652"/>
      <c r="H40" s="652">
        <v>-251</v>
      </c>
      <c r="I40" s="652">
        <v>-189</v>
      </c>
      <c r="J40" s="652">
        <v>-215</v>
      </c>
      <c r="K40" s="652">
        <v>-253</v>
      </c>
      <c r="L40" s="652">
        <v>-275</v>
      </c>
      <c r="M40" s="652">
        <v>-293</v>
      </c>
      <c r="N40" s="652">
        <v>-248</v>
      </c>
      <c r="O40" s="652">
        <v>-240</v>
      </c>
      <c r="P40" s="652">
        <v>-420</v>
      </c>
      <c r="Q40" s="652">
        <v>-220</v>
      </c>
      <c r="R40" s="652">
        <v>-220</v>
      </c>
      <c r="S40" s="1282"/>
    </row>
    <row r="41" spans="1:19" ht="13.5" customHeight="1" thickBot="1" x14ac:dyDescent="0.35">
      <c r="A41" s="57" t="s">
        <v>262</v>
      </c>
      <c r="B41" s="57"/>
      <c r="C41" s="57"/>
      <c r="D41" s="656">
        <v>642</v>
      </c>
      <c r="E41" s="656">
        <v>639</v>
      </c>
      <c r="F41" s="656">
        <v>693</v>
      </c>
      <c r="G41" s="656"/>
      <c r="H41" s="656">
        <v>202</v>
      </c>
      <c r="I41" s="656">
        <v>122</v>
      </c>
      <c r="J41" s="656">
        <v>147</v>
      </c>
      <c r="K41" s="656">
        <v>171</v>
      </c>
      <c r="L41" s="656">
        <v>165</v>
      </c>
      <c r="M41" s="656">
        <v>174</v>
      </c>
      <c r="N41" s="656">
        <v>148</v>
      </c>
      <c r="O41" s="656">
        <v>152</v>
      </c>
      <c r="P41" s="656">
        <v>278</v>
      </c>
      <c r="Q41" s="656">
        <v>122</v>
      </c>
      <c r="R41" s="656">
        <v>148</v>
      </c>
      <c r="S41" s="1282"/>
    </row>
    <row r="42" spans="1:19" ht="13.5" customHeight="1" thickBot="1" x14ac:dyDescent="0.35">
      <c r="A42" s="720" t="s">
        <v>266</v>
      </c>
      <c r="B42" s="56"/>
      <c r="C42" s="56"/>
      <c r="D42" s="654">
        <v>-338</v>
      </c>
      <c r="E42" s="654">
        <v>-486</v>
      </c>
      <c r="F42" s="654">
        <v>-475</v>
      </c>
      <c r="G42" s="654"/>
      <c r="H42" s="654">
        <v>-72</v>
      </c>
      <c r="I42" s="654">
        <v>-81</v>
      </c>
      <c r="J42" s="654">
        <v>-79</v>
      </c>
      <c r="K42" s="654">
        <v>-106</v>
      </c>
      <c r="L42" s="654">
        <v>-127</v>
      </c>
      <c r="M42" s="654">
        <v>-135</v>
      </c>
      <c r="N42" s="654">
        <v>-117</v>
      </c>
      <c r="O42" s="654">
        <v>-107</v>
      </c>
      <c r="P42" s="654">
        <v>-172</v>
      </c>
      <c r="Q42" s="654">
        <v>-111</v>
      </c>
      <c r="R42" s="654">
        <v>-92</v>
      </c>
      <c r="S42" s="1282"/>
    </row>
    <row r="43" spans="1:19" ht="17.25" customHeight="1" x14ac:dyDescent="0.3">
      <c r="A43" s="58"/>
      <c r="B43" s="58"/>
      <c r="C43" s="58"/>
      <c r="D43" s="655"/>
      <c r="E43" s="655"/>
      <c r="F43" s="655"/>
      <c r="G43" s="655"/>
      <c r="H43" s="655"/>
      <c r="I43" s="655"/>
      <c r="J43" s="655"/>
      <c r="K43" s="655"/>
      <c r="L43" s="655"/>
      <c r="M43" s="655"/>
      <c r="N43" s="655"/>
      <c r="O43" s="655"/>
      <c r="P43" s="655"/>
      <c r="Q43" s="655"/>
      <c r="R43" s="655"/>
      <c r="S43" s="1282"/>
    </row>
    <row r="44" spans="1:19" ht="13.5" customHeight="1" x14ac:dyDescent="0.3">
      <c r="A44" s="1289" t="s">
        <v>265</v>
      </c>
      <c r="B44" s="1289"/>
      <c r="C44" s="1289"/>
      <c r="D44" s="652">
        <v>-9</v>
      </c>
      <c r="E44" s="652">
        <v>-9</v>
      </c>
      <c r="F44" s="652">
        <v>-11</v>
      </c>
      <c r="G44" s="652"/>
      <c r="H44" s="652">
        <v>-5</v>
      </c>
      <c r="I44" s="652">
        <v>-1</v>
      </c>
      <c r="J44" s="652">
        <v>-1</v>
      </c>
      <c r="K44" s="652">
        <v>-2</v>
      </c>
      <c r="L44" s="652">
        <v>-3</v>
      </c>
      <c r="M44" s="652">
        <v>-2</v>
      </c>
      <c r="N44" s="652">
        <v>-2</v>
      </c>
      <c r="O44" s="652">
        <v>-2</v>
      </c>
      <c r="P44" s="652">
        <v>-2</v>
      </c>
      <c r="Q44" s="652">
        <v>-4</v>
      </c>
      <c r="R44" s="652">
        <v>-1</v>
      </c>
      <c r="S44" s="1282"/>
    </row>
    <row r="45" spans="1:19" ht="13.5" customHeight="1" x14ac:dyDescent="0.3">
      <c r="A45" s="1289" t="s">
        <v>264</v>
      </c>
      <c r="B45" s="1289"/>
      <c r="C45" s="1289"/>
      <c r="D45" s="652">
        <v>9</v>
      </c>
      <c r="E45" s="652">
        <v>9</v>
      </c>
      <c r="F45" s="652">
        <v>11</v>
      </c>
      <c r="G45" s="652"/>
      <c r="H45" s="652">
        <v>5</v>
      </c>
      <c r="I45" s="652">
        <v>1</v>
      </c>
      <c r="J45" s="652">
        <v>1</v>
      </c>
      <c r="K45" s="652">
        <v>2</v>
      </c>
      <c r="L45" s="652">
        <v>3</v>
      </c>
      <c r="M45" s="652">
        <v>2</v>
      </c>
      <c r="N45" s="652">
        <v>3</v>
      </c>
      <c r="O45" s="652">
        <v>1</v>
      </c>
      <c r="P45" s="652">
        <v>2</v>
      </c>
      <c r="Q45" s="652">
        <v>4</v>
      </c>
      <c r="R45" s="652">
        <v>1</v>
      </c>
      <c r="S45" s="1282"/>
    </row>
    <row r="46" spans="1:19" ht="13.5" customHeight="1" x14ac:dyDescent="0.3">
      <c r="A46" s="1289" t="s">
        <v>263</v>
      </c>
      <c r="B46" s="1289"/>
      <c r="C46" s="1289"/>
      <c r="D46" s="652">
        <v>-92</v>
      </c>
      <c r="E46" s="652">
        <v>-96</v>
      </c>
      <c r="F46" s="652">
        <v>-104</v>
      </c>
      <c r="G46" s="652"/>
      <c r="H46" s="652">
        <v>-17</v>
      </c>
      <c r="I46" s="652">
        <v>-15</v>
      </c>
      <c r="J46" s="652">
        <v>-38</v>
      </c>
      <c r="K46" s="652">
        <v>-22</v>
      </c>
      <c r="L46" s="652">
        <v>-23</v>
      </c>
      <c r="M46" s="652">
        <v>-21</v>
      </c>
      <c r="N46" s="652">
        <v>-30</v>
      </c>
      <c r="O46" s="652">
        <v>-22</v>
      </c>
      <c r="P46" s="652">
        <v>-19</v>
      </c>
      <c r="Q46" s="652">
        <v>-17</v>
      </c>
      <c r="R46" s="652">
        <v>-29</v>
      </c>
      <c r="S46" s="1282"/>
    </row>
    <row r="47" spans="1:19" ht="13.5" customHeight="1" thickBot="1" x14ac:dyDescent="0.35">
      <c r="A47" s="57" t="s">
        <v>262</v>
      </c>
      <c r="B47" s="57"/>
      <c r="C47" s="57"/>
      <c r="D47" s="656">
        <v>61</v>
      </c>
      <c r="E47" s="656">
        <v>80</v>
      </c>
      <c r="F47" s="656">
        <v>99</v>
      </c>
      <c r="G47" s="656"/>
      <c r="H47" s="656">
        <v>17</v>
      </c>
      <c r="I47" s="656">
        <v>17</v>
      </c>
      <c r="J47" s="656">
        <v>12</v>
      </c>
      <c r="K47" s="656">
        <v>15</v>
      </c>
      <c r="L47" s="656">
        <v>21</v>
      </c>
      <c r="M47" s="656">
        <v>21</v>
      </c>
      <c r="N47" s="656">
        <v>19</v>
      </c>
      <c r="O47" s="656">
        <v>19</v>
      </c>
      <c r="P47" s="656">
        <v>49</v>
      </c>
      <c r="Q47" s="656">
        <v>16</v>
      </c>
      <c r="R47" s="656">
        <v>18</v>
      </c>
      <c r="S47" s="1282"/>
    </row>
    <row r="48" spans="1:19" ht="13.5" customHeight="1" thickBot="1" x14ac:dyDescent="0.35">
      <c r="A48" s="717" t="s">
        <v>261</v>
      </c>
      <c r="B48" s="56"/>
      <c r="C48" s="56"/>
      <c r="D48" s="654">
        <v>-31</v>
      </c>
      <c r="E48" s="654">
        <v>-16</v>
      </c>
      <c r="F48" s="654">
        <v>-5</v>
      </c>
      <c r="G48" s="654"/>
      <c r="H48" s="654">
        <v>0</v>
      </c>
      <c r="I48" s="654">
        <v>2</v>
      </c>
      <c r="J48" s="654">
        <v>-26</v>
      </c>
      <c r="K48" s="654">
        <v>-7</v>
      </c>
      <c r="L48" s="654">
        <v>-2</v>
      </c>
      <c r="M48" s="654" t="s">
        <v>260</v>
      </c>
      <c r="N48" s="654">
        <v>-10</v>
      </c>
      <c r="O48" s="654">
        <v>-4</v>
      </c>
      <c r="P48" s="654">
        <v>30</v>
      </c>
      <c r="Q48" s="654">
        <v>-1</v>
      </c>
      <c r="R48" s="654">
        <v>-11</v>
      </c>
      <c r="S48" s="1282"/>
    </row>
    <row r="49" spans="1:19" ht="13.5" customHeight="1" thickBot="1" x14ac:dyDescent="0.35">
      <c r="A49" s="56"/>
      <c r="B49" s="56"/>
      <c r="C49" s="56"/>
      <c r="D49" s="654"/>
      <c r="E49" s="654"/>
      <c r="F49" s="654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1282"/>
    </row>
    <row r="50" spans="1:19" ht="13.5" customHeight="1" thickBot="1" x14ac:dyDescent="0.35">
      <c r="A50" s="720" t="s">
        <v>259</v>
      </c>
      <c r="B50" s="56"/>
      <c r="C50" s="56"/>
      <c r="D50" s="654">
        <v>-369</v>
      </c>
      <c r="E50" s="654">
        <v>-502</v>
      </c>
      <c r="F50" s="654">
        <v>-479</v>
      </c>
      <c r="G50" s="654"/>
      <c r="H50" s="654">
        <v>-71</v>
      </c>
      <c r="I50" s="654">
        <v>-79</v>
      </c>
      <c r="J50" s="654">
        <v>-106</v>
      </c>
      <c r="K50" s="654">
        <v>-113</v>
      </c>
      <c r="L50" s="654">
        <v>-129</v>
      </c>
      <c r="M50" s="654">
        <v>-135</v>
      </c>
      <c r="N50" s="654">
        <v>-127</v>
      </c>
      <c r="O50" s="654">
        <v>-111</v>
      </c>
      <c r="P50" s="654">
        <v>-142</v>
      </c>
      <c r="Q50" s="654">
        <v>-112</v>
      </c>
      <c r="R50" s="654">
        <v>-103</v>
      </c>
      <c r="S50" s="1282"/>
    </row>
    <row r="51" spans="1:19" ht="13.5" customHeight="1" x14ac:dyDescent="0.3">
      <c r="A51" s="236"/>
      <c r="B51" s="236"/>
      <c r="C51" s="236"/>
      <c r="D51" s="659"/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59"/>
      <c r="R51" s="658"/>
      <c r="S51" s="1282"/>
    </row>
    <row r="52" spans="1:19" ht="13.5" customHeight="1" x14ac:dyDescent="0.3">
      <c r="A52" s="1288" t="s">
        <v>258</v>
      </c>
      <c r="B52" s="1288"/>
      <c r="C52" s="1288"/>
      <c r="D52" s="1287"/>
      <c r="E52" s="1287"/>
      <c r="F52" s="1287"/>
      <c r="G52" s="1287"/>
      <c r="H52" s="1287"/>
      <c r="I52" s="1287"/>
      <c r="J52" s="1287"/>
      <c r="K52" s="1287"/>
      <c r="L52" s="1287"/>
      <c r="M52" s="1287"/>
      <c r="N52" s="1287"/>
      <c r="O52" s="1286"/>
      <c r="P52" s="1286"/>
      <c r="Q52" s="1286"/>
      <c r="R52" s="1286"/>
      <c r="S52" s="1282"/>
    </row>
    <row r="53" spans="1:19" ht="13.5" customHeight="1" x14ac:dyDescent="0.3">
      <c r="A53" s="1285"/>
      <c r="B53" s="1285"/>
      <c r="C53" s="1285"/>
      <c r="D53" s="639" t="s">
        <v>257</v>
      </c>
      <c r="E53" s="639" t="s">
        <v>257</v>
      </c>
      <c r="F53" s="639" t="s">
        <v>257</v>
      </c>
      <c r="G53" s="639"/>
      <c r="H53" s="639" t="s">
        <v>256</v>
      </c>
      <c r="I53" s="639" t="s">
        <v>255</v>
      </c>
      <c r="J53" s="639" t="s">
        <v>239</v>
      </c>
      <c r="K53" s="639" t="s">
        <v>238</v>
      </c>
      <c r="L53" s="639" t="s">
        <v>256</v>
      </c>
      <c r="M53" s="639" t="s">
        <v>255</v>
      </c>
      <c r="N53" s="639" t="s">
        <v>239</v>
      </c>
      <c r="O53" s="639" t="s">
        <v>238</v>
      </c>
      <c r="P53" s="639" t="s">
        <v>256</v>
      </c>
      <c r="Q53" s="639" t="s">
        <v>255</v>
      </c>
      <c r="R53" s="639" t="s">
        <v>239</v>
      </c>
      <c r="S53" s="1282"/>
    </row>
    <row r="54" spans="1:19" ht="13.5" customHeight="1" thickBot="1" x14ac:dyDescent="0.35">
      <c r="A54" s="53"/>
      <c r="B54" s="53"/>
      <c r="C54" s="53"/>
      <c r="D54" s="657">
        <v>2017</v>
      </c>
      <c r="E54" s="657">
        <v>2016</v>
      </c>
      <c r="F54" s="657">
        <v>2015</v>
      </c>
      <c r="G54" s="657"/>
      <c r="H54" s="657">
        <v>2017</v>
      </c>
      <c r="I54" s="657">
        <v>2017</v>
      </c>
      <c r="J54" s="657">
        <v>2017</v>
      </c>
      <c r="K54" s="657">
        <v>2017</v>
      </c>
      <c r="L54" s="657">
        <v>2016</v>
      </c>
      <c r="M54" s="657">
        <v>2016</v>
      </c>
      <c r="N54" s="657">
        <v>2016</v>
      </c>
      <c r="O54" s="657">
        <v>2016</v>
      </c>
      <c r="P54" s="657">
        <v>2015</v>
      </c>
      <c r="Q54" s="657">
        <v>2015</v>
      </c>
      <c r="R54" s="657">
        <v>2015</v>
      </c>
      <c r="S54" s="1282"/>
    </row>
    <row r="55" spans="1:19" ht="13.5" customHeight="1" x14ac:dyDescent="0.3">
      <c r="A55" s="235" t="s">
        <v>254</v>
      </c>
      <c r="B55" s="235"/>
      <c r="C55" s="235"/>
      <c r="D55" s="658">
        <v>12</v>
      </c>
      <c r="E55" s="658">
        <v>15</v>
      </c>
      <c r="F55" s="658">
        <v>14</v>
      </c>
      <c r="G55" s="1283"/>
      <c r="H55" s="1283">
        <v>9</v>
      </c>
      <c r="I55" s="1283">
        <v>10</v>
      </c>
      <c r="J55" s="1283">
        <v>13</v>
      </c>
      <c r="K55" s="1283">
        <v>14</v>
      </c>
      <c r="L55" s="1283">
        <v>16</v>
      </c>
      <c r="M55" s="658">
        <v>16</v>
      </c>
      <c r="N55" s="658">
        <v>15</v>
      </c>
      <c r="O55" s="658">
        <v>13</v>
      </c>
      <c r="P55" s="658">
        <v>17</v>
      </c>
      <c r="Q55" s="658">
        <v>13</v>
      </c>
      <c r="R55" s="658">
        <v>12</v>
      </c>
      <c r="S55" s="1282"/>
    </row>
    <row r="56" spans="1:19" ht="17.25" customHeight="1" x14ac:dyDescent="0.3">
      <c r="A56" s="1284" t="s">
        <v>253</v>
      </c>
      <c r="B56" s="1284"/>
      <c r="C56" s="1284"/>
      <c r="D56" s="1283">
        <v>15</v>
      </c>
      <c r="E56" s="1283">
        <v>12</v>
      </c>
      <c r="F56" s="1283">
        <v>13</v>
      </c>
      <c r="G56" s="1283"/>
      <c r="H56" s="1283">
        <v>20</v>
      </c>
      <c r="I56" s="1283">
        <v>12</v>
      </c>
      <c r="J56" s="1283">
        <v>11</v>
      </c>
      <c r="K56" s="1283">
        <v>16</v>
      </c>
      <c r="L56" s="1283">
        <v>15</v>
      </c>
      <c r="M56" s="1283">
        <v>7</v>
      </c>
      <c r="N56" s="1283">
        <v>13</v>
      </c>
      <c r="O56" s="1283">
        <v>14</v>
      </c>
      <c r="P56" s="1283">
        <v>16</v>
      </c>
      <c r="Q56" s="1283">
        <v>12</v>
      </c>
      <c r="R56" s="1283">
        <v>12</v>
      </c>
      <c r="S56" s="1282"/>
    </row>
    <row r="57" spans="1:19" ht="13.5" customHeight="1" thickBot="1" x14ac:dyDescent="0.35">
      <c r="A57" s="51" t="s">
        <v>252</v>
      </c>
      <c r="B57" s="51"/>
      <c r="C57" s="51"/>
      <c r="D57" s="660">
        <v>-3</v>
      </c>
      <c r="E57" s="660">
        <v>3</v>
      </c>
      <c r="F57" s="660">
        <v>1</v>
      </c>
      <c r="G57" s="660"/>
      <c r="H57" s="660">
        <v>-11</v>
      </c>
      <c r="I57" s="660">
        <v>-2</v>
      </c>
      <c r="J57" s="660">
        <v>2</v>
      </c>
      <c r="K57" s="660">
        <v>-2</v>
      </c>
      <c r="L57" s="660">
        <v>1</v>
      </c>
      <c r="M57" s="660">
        <v>9</v>
      </c>
      <c r="N57" s="660">
        <v>2</v>
      </c>
      <c r="O57" s="660">
        <v>-1</v>
      </c>
      <c r="P57" s="660">
        <v>1</v>
      </c>
      <c r="Q57" s="660">
        <v>1</v>
      </c>
      <c r="R57" s="660">
        <v>0</v>
      </c>
      <c r="S57" s="1282"/>
    </row>
    <row r="58" spans="1:19" ht="9.75" customHeight="1" x14ac:dyDescent="0.3">
      <c r="A58" s="247"/>
      <c r="B58" s="247"/>
      <c r="C58" s="247"/>
      <c r="D58" s="249"/>
      <c r="E58" s="249"/>
      <c r="F58" s="250"/>
      <c r="G58" s="250"/>
      <c r="H58" s="250"/>
      <c r="I58" s="250"/>
      <c r="J58" s="250"/>
      <c r="K58" s="250"/>
      <c r="L58" s="250"/>
      <c r="M58" s="250"/>
      <c r="N58" s="249"/>
      <c r="O58" s="854"/>
      <c r="P58" s="854"/>
      <c r="Q58" s="854"/>
      <c r="R58" s="809"/>
      <c r="S58" s="1282"/>
    </row>
    <row r="59" spans="1:19" ht="13.5" hidden="1" customHeight="1" x14ac:dyDescent="0.3">
      <c r="A59" s="247"/>
      <c r="B59" s="247"/>
      <c r="C59" s="247"/>
      <c r="D59" s="249"/>
      <c r="E59" s="249"/>
      <c r="F59" s="250"/>
      <c r="G59" s="250"/>
      <c r="H59" s="250"/>
      <c r="I59" s="250"/>
      <c r="J59" s="250"/>
      <c r="K59" s="250"/>
      <c r="L59" s="250"/>
      <c r="M59" s="250"/>
      <c r="N59" s="249"/>
      <c r="O59" s="854"/>
      <c r="P59" s="854"/>
      <c r="Q59" s="854"/>
      <c r="R59" s="803"/>
    </row>
    <row r="60" spans="1:19" ht="13.5" hidden="1" customHeight="1" x14ac:dyDescent="0.3">
      <c r="A60" s="426"/>
      <c r="B60" s="426"/>
      <c r="C60" s="426"/>
      <c r="D60" s="804"/>
      <c r="E60" s="804"/>
      <c r="F60" s="1281"/>
      <c r="G60" s="1281"/>
      <c r="H60" s="1281"/>
      <c r="I60" s="1281"/>
      <c r="J60" s="1281"/>
      <c r="K60" s="257"/>
      <c r="L60" s="257"/>
      <c r="M60" s="1281"/>
      <c r="N60" s="804"/>
      <c r="O60" s="854"/>
      <c r="P60" s="854"/>
      <c r="Q60" s="854"/>
      <c r="R60" s="806"/>
    </row>
    <row r="61" spans="1:19" ht="13.5" hidden="1" customHeight="1" x14ac:dyDescent="0.3">
      <c r="A61" s="426"/>
      <c r="B61" s="426"/>
      <c r="C61" s="426"/>
      <c r="D61" s="804"/>
      <c r="E61" s="804"/>
      <c r="F61" s="1281"/>
      <c r="G61" s="1281"/>
      <c r="H61" s="1281"/>
      <c r="I61" s="1281"/>
      <c r="J61" s="1281"/>
      <c r="K61" s="257"/>
      <c r="L61" s="257"/>
      <c r="M61" s="1281"/>
      <c r="N61" s="804"/>
      <c r="O61" s="854"/>
      <c r="P61" s="854"/>
      <c r="Q61" s="854"/>
      <c r="R61" s="806"/>
    </row>
    <row r="62" spans="1:19" ht="13.5" hidden="1" customHeight="1" x14ac:dyDescent="0.3">
      <c r="A62" s="247"/>
      <c r="B62" s="247"/>
      <c r="C62" s="247"/>
      <c r="D62" s="249"/>
      <c r="E62" s="249"/>
      <c r="F62" s="250"/>
      <c r="G62" s="250"/>
      <c r="H62" s="250"/>
      <c r="I62" s="250"/>
      <c r="J62" s="250"/>
      <c r="K62" s="250"/>
      <c r="L62" s="250"/>
      <c r="M62" s="250"/>
      <c r="N62" s="249"/>
      <c r="O62" s="854"/>
      <c r="P62" s="854"/>
      <c r="Q62" s="854"/>
      <c r="R62" s="806"/>
    </row>
    <row r="63" spans="1:19" ht="13.5" hidden="1" customHeight="1" x14ac:dyDescent="0.3">
      <c r="A63" s="426"/>
      <c r="B63" s="426"/>
      <c r="C63" s="426"/>
      <c r="D63" s="804"/>
      <c r="E63" s="804"/>
      <c r="F63" s="1281"/>
      <c r="G63" s="1281"/>
      <c r="H63" s="1281"/>
      <c r="I63" s="1281"/>
      <c r="J63" s="1281"/>
      <c r="K63" s="257"/>
      <c r="L63" s="257"/>
      <c r="M63" s="1281"/>
      <c r="N63" s="804"/>
      <c r="O63" s="854"/>
      <c r="P63" s="854"/>
      <c r="Q63" s="854"/>
      <c r="R63" s="803"/>
    </row>
    <row r="64" spans="1:19" ht="13.5" hidden="1" customHeight="1" x14ac:dyDescent="0.3">
      <c r="A64" s="426"/>
      <c r="B64" s="426"/>
      <c r="C64" s="426"/>
      <c r="D64" s="804"/>
      <c r="E64" s="804"/>
      <c r="F64" s="1281"/>
      <c r="G64" s="1281"/>
      <c r="H64" s="1281"/>
      <c r="I64" s="1281"/>
      <c r="J64" s="1281"/>
      <c r="K64" s="257"/>
      <c r="L64" s="257"/>
      <c r="M64" s="1281"/>
      <c r="N64" s="804"/>
      <c r="O64" s="854"/>
      <c r="P64" s="854"/>
      <c r="Q64" s="854"/>
      <c r="R64" s="806"/>
    </row>
    <row r="65" spans="1:19" ht="13.5" hidden="1" customHeight="1" x14ac:dyDescent="0.3">
      <c r="A65" s="426"/>
      <c r="B65" s="426"/>
      <c r="C65" s="426"/>
      <c r="D65" s="804"/>
      <c r="E65" s="804"/>
      <c r="F65" s="1281"/>
      <c r="G65" s="1281"/>
      <c r="H65" s="1281"/>
      <c r="I65" s="1281"/>
      <c r="J65" s="1281"/>
      <c r="K65" s="257"/>
      <c r="L65" s="257"/>
      <c r="M65" s="1281"/>
      <c r="N65" s="804"/>
      <c r="O65" s="854"/>
      <c r="P65" s="854"/>
      <c r="Q65" s="854"/>
      <c r="R65" s="806"/>
    </row>
    <row r="66" spans="1:19" ht="13.5" hidden="1" customHeight="1" x14ac:dyDescent="0.3">
      <c r="A66" s="426"/>
      <c r="B66" s="426"/>
      <c r="C66" s="426"/>
      <c r="D66" s="804"/>
      <c r="E66" s="804"/>
      <c r="F66" s="1281"/>
      <c r="G66" s="1281"/>
      <c r="H66" s="1281"/>
      <c r="I66" s="1281"/>
      <c r="J66" s="1281"/>
      <c r="K66" s="257"/>
      <c r="L66" s="257"/>
      <c r="M66" s="1281"/>
      <c r="N66" s="804"/>
      <c r="O66" s="854"/>
      <c r="P66" s="854"/>
      <c r="Q66" s="854"/>
      <c r="R66" s="803"/>
    </row>
    <row r="67" spans="1:19" ht="13.5" hidden="1" customHeight="1" x14ac:dyDescent="0.3">
      <c r="A67" s="426"/>
      <c r="B67" s="426"/>
      <c r="C67" s="426"/>
      <c r="D67" s="804"/>
      <c r="E67" s="804"/>
      <c r="F67" s="1281"/>
      <c r="G67" s="1281"/>
      <c r="H67" s="1281"/>
      <c r="I67" s="1281"/>
      <c r="J67" s="1281"/>
      <c r="K67" s="257"/>
      <c r="L67" s="257"/>
      <c r="M67" s="1281"/>
      <c r="N67" s="804"/>
      <c r="O67" s="854"/>
      <c r="P67" s="854"/>
      <c r="Q67" s="854"/>
      <c r="R67" s="798"/>
    </row>
    <row r="68" spans="1:19" ht="13.5" hidden="1" customHeight="1" x14ac:dyDescent="0.3">
      <c r="A68" s="1280"/>
      <c r="B68" s="1280"/>
      <c r="C68" s="1280"/>
      <c r="D68" s="251"/>
      <c r="E68" s="251"/>
      <c r="F68" s="252"/>
      <c r="G68" s="252"/>
      <c r="H68" s="252"/>
      <c r="I68" s="252"/>
      <c r="J68" s="252"/>
      <c r="K68" s="252"/>
      <c r="L68" s="252"/>
      <c r="M68" s="252"/>
      <c r="N68" s="248"/>
      <c r="O68" s="854"/>
      <c r="P68" s="854"/>
      <c r="Q68" s="854"/>
      <c r="R68" s="827"/>
    </row>
    <row r="69" spans="1:19" ht="17.25" hidden="1" customHeight="1" x14ac:dyDescent="0.3">
      <c r="A69" s="424"/>
      <c r="B69" s="424"/>
      <c r="C69" s="424"/>
      <c r="D69" s="424"/>
      <c r="E69" s="115"/>
      <c r="F69" s="115"/>
      <c r="G69" s="115"/>
      <c r="H69" s="115"/>
      <c r="I69" s="115"/>
      <c r="J69" s="115"/>
      <c r="K69" s="256"/>
      <c r="L69" s="256"/>
      <c r="M69" s="115"/>
      <c r="N69" s="424"/>
      <c r="O69" s="1279"/>
      <c r="P69" s="854"/>
      <c r="Q69" s="854"/>
      <c r="R69" s="854"/>
    </row>
    <row r="70" spans="1:19" ht="19.5" hidden="1" customHeight="1" x14ac:dyDescent="0.3">
      <c r="A70" s="424"/>
      <c r="B70" s="424"/>
      <c r="C70" s="424"/>
      <c r="D70" s="424"/>
      <c r="E70" s="115"/>
      <c r="F70" s="115"/>
      <c r="G70" s="115"/>
      <c r="H70" s="115"/>
      <c r="I70" s="115"/>
      <c r="J70" s="115"/>
      <c r="K70" s="256"/>
      <c r="L70" s="256"/>
      <c r="M70" s="115"/>
      <c r="N70" s="424"/>
      <c r="O70" s="854"/>
      <c r="P70" s="854"/>
      <c r="Q70" s="854"/>
      <c r="R70" s="854"/>
    </row>
    <row r="71" spans="1:19" ht="19.5" hidden="1" customHeight="1" x14ac:dyDescent="0.3">
      <c r="A71" s="424"/>
      <c r="B71" s="424"/>
      <c r="C71" s="424"/>
      <c r="D71" s="424"/>
      <c r="E71" s="115"/>
      <c r="F71" s="115"/>
      <c r="G71" s="115"/>
      <c r="H71" s="115"/>
      <c r="I71" s="115"/>
      <c r="J71" s="115"/>
      <c r="K71" s="256"/>
      <c r="L71" s="256"/>
      <c r="M71" s="115"/>
      <c r="N71" s="424"/>
      <c r="O71" s="854"/>
      <c r="P71" s="854"/>
      <c r="Q71" s="854"/>
      <c r="R71" s="854"/>
    </row>
    <row r="72" spans="1:19" x14ac:dyDescent="0.3">
      <c r="A72" s="854"/>
      <c r="B72" s="854"/>
      <c r="C72" s="854"/>
      <c r="D72" s="854"/>
      <c r="E72" s="256"/>
      <c r="F72" s="256"/>
      <c r="G72" s="256"/>
      <c r="H72" s="256"/>
      <c r="I72" s="256"/>
      <c r="J72" s="256"/>
      <c r="K72" s="256"/>
      <c r="L72" s="256"/>
      <c r="M72" s="256"/>
      <c r="N72" s="854"/>
      <c r="O72" s="854"/>
      <c r="P72" s="854"/>
      <c r="Q72" s="854"/>
      <c r="R72" s="854"/>
      <c r="S72" s="145"/>
    </row>
    <row r="73" spans="1:19" x14ac:dyDescent="0.3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</row>
    <row r="74" spans="1:19" x14ac:dyDescent="0.3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</row>
    <row r="75" spans="1:19" x14ac:dyDescent="0.3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</row>
    <row r="76" spans="1:19" x14ac:dyDescent="0.3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</row>
    <row r="77" spans="1:19" x14ac:dyDescent="0.3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</row>
    <row r="78" spans="1:19" x14ac:dyDescent="0.3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</row>
    <row r="79" spans="1:19" x14ac:dyDescent="0.3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</row>
    <row r="80" spans="1:19" x14ac:dyDescent="0.3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</row>
    <row r="81" spans="1:19" x14ac:dyDescent="0.3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</row>
    <row r="82" spans="1:19" x14ac:dyDescent="0.3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</row>
    <row r="83" spans="1:19" x14ac:dyDescent="0.3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</row>
    <row r="84" spans="1:19" x14ac:dyDescent="0.3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</row>
  </sheetData>
  <printOptions horizontalCentered="1"/>
  <pageMargins left="0.7" right="0.7" top="0.75" bottom="0.75" header="0.3" footer="0.3"/>
  <pageSetup paperSize="9" scale="70" fitToWidth="0" fitToHeight="0" orientation="portrait" r:id="rId1"/>
  <headerFooter>
    <oddFooter>&amp;C&amp;"Calibri"&amp;11&amp;K000000&amp;"Calibri"&amp;11&amp;K000000&amp;"Calibri"&amp;11&amp;K000000&amp;"Calibri"&amp;11&amp;K000000&amp;"Calibri"&amp;11&amp;K000000&amp;"Calibri"&amp;11&amp;K000000&amp;"Calibri"&amp;11&amp;K000000&amp;"Calibri"&amp;11&amp;K000000&amp;"Calibri,Regular"&amp;7&amp;K000000</oddFooter>
  </headerFooter>
  <ignoredErrors>
    <ignoredError sqref="L26:T26" formulaRange="1"/>
    <ignoredError sqref="C9:C13" formula="1"/>
    <ignoredError sqref="O33:R34 M33:N34 F33:L34 F35:L40 M35:N40 O35:R40 M41:R42 D35:E40 D43:S52 D41:L42 S41:S42 S35:S4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A144-1B11-4DDB-838E-03D0794CCC3D}">
  <sheetPr codeName="Sheet8">
    <tabColor theme="6" tint="0.59999389629810485"/>
  </sheetPr>
  <dimension ref="A1:S308"/>
  <sheetViews>
    <sheetView showGridLines="0" view="pageLayout" topLeftCell="A61" zoomScale="140" zoomScaleNormal="120" zoomScaleSheetLayoutView="100" zoomScalePageLayoutView="140" workbookViewId="0"/>
  </sheetViews>
  <sheetFormatPr defaultColWidth="9.109375" defaultRowHeight="10.199999999999999" x14ac:dyDescent="0.2"/>
  <cols>
    <col min="1" max="1" width="42.5546875" style="424" customWidth="1"/>
    <col min="2" max="4" width="6.88671875" style="424" customWidth="1"/>
    <col min="5" max="12" width="6.88671875" style="115" customWidth="1"/>
    <col min="13" max="13" width="2.5546875" style="424" customWidth="1"/>
    <col min="14" max="15" width="6.5546875" style="424" customWidth="1"/>
    <col min="16" max="16" width="5.5546875" style="424" customWidth="1"/>
    <col min="17" max="17" width="5.44140625" style="424" customWidth="1"/>
    <col min="18" max="18" width="5.33203125" style="424" customWidth="1"/>
    <col min="19" max="29" width="9.109375" style="424" customWidth="1"/>
    <col min="30" max="16384" width="9.109375" style="424"/>
  </cols>
  <sheetData>
    <row r="1" spans="1:19" ht="13.5" customHeight="1" x14ac:dyDescent="0.2">
      <c r="A1" s="1562" t="s">
        <v>82</v>
      </c>
    </row>
    <row r="2" spans="1:19" ht="13.5" customHeight="1" x14ac:dyDescent="0.2">
      <c r="A2" s="115"/>
      <c r="B2" s="115"/>
      <c r="C2" s="115"/>
      <c r="D2" s="115"/>
    </row>
    <row r="3" spans="1:19" ht="13.5" customHeight="1" x14ac:dyDescent="0.25">
      <c r="A3" s="1561"/>
      <c r="B3" s="1541" t="s">
        <v>238</v>
      </c>
      <c r="C3" s="1540" t="s">
        <v>256</v>
      </c>
      <c r="D3" s="1540" t="s">
        <v>255</v>
      </c>
      <c r="E3" s="1540" t="s">
        <v>239</v>
      </c>
      <c r="F3" s="1540" t="s">
        <v>1419</v>
      </c>
      <c r="G3" s="1540" t="s">
        <v>647</v>
      </c>
      <c r="H3" s="1540" t="s">
        <v>256</v>
      </c>
      <c r="I3" s="1540" t="s">
        <v>255</v>
      </c>
      <c r="J3" s="1540" t="s">
        <v>239</v>
      </c>
      <c r="K3" s="1540" t="s">
        <v>1419</v>
      </c>
      <c r="L3" s="1540" t="s">
        <v>647</v>
      </c>
      <c r="M3" s="1533"/>
      <c r="N3" s="858"/>
      <c r="O3" s="858"/>
      <c r="P3" s="245"/>
      <c r="Q3" s="857"/>
      <c r="R3" s="857"/>
      <c r="S3" s="857"/>
    </row>
    <row r="4" spans="1:19" ht="13.5" customHeight="1" x14ac:dyDescent="0.25">
      <c r="A4" s="261"/>
      <c r="B4" s="439">
        <v>2020</v>
      </c>
      <c r="C4" s="264">
        <v>2019</v>
      </c>
      <c r="D4" s="264">
        <v>2019</v>
      </c>
      <c r="E4" s="264">
        <v>2019</v>
      </c>
      <c r="F4" s="264">
        <v>2019</v>
      </c>
      <c r="G4" s="264">
        <v>2019</v>
      </c>
      <c r="H4" s="264">
        <v>2018</v>
      </c>
      <c r="I4" s="264">
        <v>2018</v>
      </c>
      <c r="J4" s="264">
        <v>2018</v>
      </c>
      <c r="K4" s="264">
        <v>2018</v>
      </c>
      <c r="L4" s="264">
        <v>2018</v>
      </c>
      <c r="M4" s="1533"/>
      <c r="N4" s="245"/>
      <c r="O4" s="245"/>
      <c r="P4" s="245"/>
      <c r="Q4" s="857"/>
      <c r="R4" s="857"/>
      <c r="S4" s="857"/>
    </row>
    <row r="5" spans="1:19" ht="13.5" customHeight="1" x14ac:dyDescent="0.25">
      <c r="A5" s="1560" t="s">
        <v>137</v>
      </c>
      <c r="B5" s="1559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33"/>
      <c r="N5" s="851"/>
      <c r="O5" s="851"/>
      <c r="P5" s="851"/>
      <c r="Q5" s="856"/>
      <c r="R5" s="856"/>
      <c r="S5" s="855"/>
    </row>
    <row r="6" spans="1:19" ht="13.5" customHeight="1" x14ac:dyDescent="0.25">
      <c r="A6" s="435" t="s">
        <v>633</v>
      </c>
      <c r="B6" s="442">
        <v>-23</v>
      </c>
      <c r="C6" s="434">
        <v>4</v>
      </c>
      <c r="D6" s="1557">
        <v>-35</v>
      </c>
      <c r="E6" s="1557">
        <v>14</v>
      </c>
      <c r="F6" s="434">
        <v>-1</v>
      </c>
      <c r="G6" s="434">
        <v>-18</v>
      </c>
      <c r="H6" s="433">
        <v>21</v>
      </c>
      <c r="I6" s="433">
        <v>-38</v>
      </c>
      <c r="J6" s="433">
        <v>-10</v>
      </c>
      <c r="K6" s="433">
        <v>11</v>
      </c>
      <c r="L6" s="433">
        <v>-16</v>
      </c>
      <c r="M6" s="1546"/>
      <c r="N6" s="851"/>
      <c r="O6" s="851"/>
      <c r="P6" s="851"/>
      <c r="Q6" s="823"/>
      <c r="R6" s="823"/>
      <c r="S6" s="854"/>
    </row>
    <row r="7" spans="1:19" ht="13.5" customHeight="1" x14ac:dyDescent="0.25">
      <c r="A7" s="1544" t="s">
        <v>634</v>
      </c>
      <c r="B7" s="441">
        <v>13</v>
      </c>
      <c r="C7" s="433">
        <v>-8</v>
      </c>
      <c r="D7" s="652">
        <v>-49</v>
      </c>
      <c r="E7" s="652">
        <v>-3</v>
      </c>
      <c r="F7" s="433">
        <v>-9</v>
      </c>
      <c r="G7" s="433">
        <v>-69</v>
      </c>
      <c r="H7" s="433">
        <v>18</v>
      </c>
      <c r="I7" s="433">
        <v>-5</v>
      </c>
      <c r="J7" s="433">
        <v>-32</v>
      </c>
      <c r="K7" s="433">
        <v>70</v>
      </c>
      <c r="L7" s="433">
        <v>51</v>
      </c>
      <c r="M7" s="1546"/>
      <c r="N7" s="851"/>
      <c r="O7" s="851"/>
      <c r="P7" s="851"/>
      <c r="Q7" s="853"/>
      <c r="R7" s="853"/>
      <c r="S7" s="852"/>
    </row>
    <row r="8" spans="1:19" ht="13.5" customHeight="1" x14ac:dyDescent="0.25">
      <c r="A8" s="1548" t="s">
        <v>635</v>
      </c>
      <c r="B8" s="1553">
        <v>-10</v>
      </c>
      <c r="C8" s="1551">
        <v>-4</v>
      </c>
      <c r="D8" s="1552">
        <v>-84</v>
      </c>
      <c r="E8" s="1552">
        <v>11</v>
      </c>
      <c r="F8" s="1551">
        <v>-10</v>
      </c>
      <c r="G8" s="1551">
        <v>-87</v>
      </c>
      <c r="H8" s="1551">
        <v>39</v>
      </c>
      <c r="I8" s="1551">
        <v>-43</v>
      </c>
      <c r="J8" s="1551">
        <v>-42</v>
      </c>
      <c r="K8" s="1551">
        <v>81</v>
      </c>
      <c r="L8" s="1551">
        <v>35</v>
      </c>
      <c r="M8" s="1546"/>
      <c r="N8" s="851"/>
      <c r="O8" s="851"/>
      <c r="P8" s="851"/>
      <c r="Q8" s="850"/>
      <c r="R8" s="850"/>
      <c r="S8" s="849"/>
    </row>
    <row r="9" spans="1:19" ht="13.5" customHeight="1" x14ac:dyDescent="0.25">
      <c r="A9" s="1544"/>
      <c r="B9" s="441"/>
      <c r="C9" s="433"/>
      <c r="D9" s="652"/>
      <c r="E9" s="652"/>
      <c r="F9" s="433"/>
      <c r="G9" s="433"/>
      <c r="H9" s="433"/>
      <c r="I9" s="433"/>
      <c r="J9" s="433"/>
      <c r="K9" s="433"/>
      <c r="L9" s="433"/>
      <c r="M9" s="1546"/>
      <c r="N9" s="848"/>
      <c r="O9" s="848"/>
      <c r="P9" s="245"/>
      <c r="Q9" s="814"/>
      <c r="R9" s="814"/>
      <c r="S9" s="841"/>
    </row>
    <row r="10" spans="1:19" ht="13.5" customHeight="1" x14ac:dyDescent="0.25">
      <c r="A10" s="1556" t="s">
        <v>636</v>
      </c>
      <c r="B10" s="1553"/>
      <c r="C10" s="1554"/>
      <c r="D10" s="1555"/>
      <c r="E10" s="1555"/>
      <c r="F10" s="1554"/>
      <c r="G10" s="1554"/>
      <c r="H10" s="1554"/>
      <c r="I10" s="1554"/>
      <c r="J10" s="1554"/>
      <c r="K10" s="1554"/>
      <c r="L10" s="1554"/>
      <c r="M10" s="1546"/>
      <c r="N10" s="846"/>
      <c r="O10" s="846"/>
      <c r="P10" s="845"/>
      <c r="Q10" s="814"/>
      <c r="R10" s="814"/>
      <c r="S10" s="841"/>
    </row>
    <row r="11" spans="1:19" ht="13.5" customHeight="1" x14ac:dyDescent="0.25">
      <c r="A11" s="1544" t="s">
        <v>637</v>
      </c>
      <c r="B11" s="661">
        <v>-87</v>
      </c>
      <c r="C11" s="433">
        <v>-9</v>
      </c>
      <c r="D11" s="652">
        <v>-40</v>
      </c>
      <c r="E11" s="652">
        <v>8</v>
      </c>
      <c r="F11" s="433">
        <v>-7</v>
      </c>
      <c r="G11" s="433">
        <v>-48</v>
      </c>
      <c r="H11" s="433">
        <v>2</v>
      </c>
      <c r="I11" s="433">
        <v>20</v>
      </c>
      <c r="J11" s="433">
        <v>4</v>
      </c>
      <c r="K11" s="433">
        <v>-71</v>
      </c>
      <c r="L11" s="433">
        <v>-45</v>
      </c>
      <c r="M11" s="1546"/>
      <c r="N11" s="846"/>
      <c r="O11" s="846"/>
      <c r="P11" s="845"/>
      <c r="Q11" s="814"/>
      <c r="R11" s="814"/>
      <c r="S11" s="841"/>
    </row>
    <row r="12" spans="1:19" ht="13.5" customHeight="1" x14ac:dyDescent="0.25">
      <c r="A12" s="1544" t="s">
        <v>638</v>
      </c>
      <c r="B12" s="441">
        <v>-69</v>
      </c>
      <c r="C12" s="433">
        <v>-148</v>
      </c>
      <c r="D12" s="652">
        <v>-75</v>
      </c>
      <c r="E12" s="652">
        <v>-144</v>
      </c>
      <c r="F12" s="433">
        <v>-85</v>
      </c>
      <c r="G12" s="433">
        <v>-452</v>
      </c>
      <c r="H12" s="433">
        <v>-129</v>
      </c>
      <c r="I12" s="433">
        <v>-115</v>
      </c>
      <c r="J12" s="433">
        <v>-127</v>
      </c>
      <c r="K12" s="433">
        <v>-108</v>
      </c>
      <c r="L12" s="433">
        <v>-479</v>
      </c>
      <c r="M12" s="1546"/>
      <c r="N12" s="842"/>
      <c r="O12" s="842"/>
      <c r="Q12" s="814"/>
      <c r="R12" s="814"/>
      <c r="S12" s="841"/>
    </row>
    <row r="13" spans="1:19" ht="13.5" customHeight="1" x14ac:dyDescent="0.25">
      <c r="A13" s="1544" t="s">
        <v>639</v>
      </c>
      <c r="B13" s="661">
        <v>38</v>
      </c>
      <c r="C13" s="433">
        <v>98</v>
      </c>
      <c r="D13" s="652">
        <v>49</v>
      </c>
      <c r="E13" s="652">
        <v>108</v>
      </c>
      <c r="F13" s="433">
        <v>66</v>
      </c>
      <c r="G13" s="433">
        <v>321</v>
      </c>
      <c r="H13" s="433">
        <v>81</v>
      </c>
      <c r="I13" s="433">
        <v>50</v>
      </c>
      <c r="J13" s="433">
        <v>80</v>
      </c>
      <c r="K13" s="433">
        <v>82</v>
      </c>
      <c r="L13" s="433">
        <v>293</v>
      </c>
      <c r="M13" s="1546"/>
      <c r="N13" s="816"/>
      <c r="O13" s="816"/>
      <c r="Q13" s="814"/>
      <c r="R13" s="814"/>
      <c r="S13" s="841"/>
    </row>
    <row r="14" spans="1:19" ht="13.5" customHeight="1" x14ac:dyDescent="0.25">
      <c r="A14" s="1544" t="s">
        <v>640</v>
      </c>
      <c r="B14" s="441">
        <v>31</v>
      </c>
      <c r="C14" s="433">
        <v>25</v>
      </c>
      <c r="D14" s="652">
        <v>8</v>
      </c>
      <c r="E14" s="652">
        <v>7</v>
      </c>
      <c r="F14" s="433">
        <v>7</v>
      </c>
      <c r="G14" s="433">
        <v>47</v>
      </c>
      <c r="H14" s="433">
        <v>13</v>
      </c>
      <c r="I14" s="433">
        <v>8</v>
      </c>
      <c r="J14" s="433">
        <v>14</v>
      </c>
      <c r="K14" s="433">
        <v>9</v>
      </c>
      <c r="L14" s="433">
        <v>44</v>
      </c>
      <c r="M14" s="1546"/>
      <c r="N14" s="245"/>
      <c r="O14" s="245"/>
      <c r="P14" s="245"/>
      <c r="Q14" s="813"/>
      <c r="R14" s="813"/>
      <c r="S14" s="839"/>
    </row>
    <row r="15" spans="1:19" ht="13.5" customHeight="1" x14ac:dyDescent="0.25">
      <c r="A15" s="1544" t="s">
        <v>993</v>
      </c>
      <c r="B15" s="441">
        <v>-1</v>
      </c>
      <c r="C15" s="433">
        <v>-1</v>
      </c>
      <c r="D15" s="652">
        <v>-12</v>
      </c>
      <c r="E15" s="652">
        <v>2</v>
      </c>
      <c r="F15" s="433">
        <v>14</v>
      </c>
      <c r="G15" s="433">
        <v>3</v>
      </c>
      <c r="H15" s="433" t="s">
        <v>64</v>
      </c>
      <c r="I15" s="433" t="s">
        <v>64</v>
      </c>
      <c r="J15" s="433" t="s">
        <v>64</v>
      </c>
      <c r="K15" s="433" t="s">
        <v>64</v>
      </c>
      <c r="L15" s="433" t="s">
        <v>64</v>
      </c>
      <c r="M15" s="1546"/>
      <c r="N15" s="245"/>
      <c r="O15" s="245"/>
      <c r="P15" s="245"/>
      <c r="Q15" s="813"/>
      <c r="R15" s="813"/>
      <c r="S15" s="839"/>
    </row>
    <row r="16" spans="1:19" ht="13.5" customHeight="1" x14ac:dyDescent="0.25">
      <c r="A16" s="1544" t="s">
        <v>641</v>
      </c>
      <c r="B16" s="441">
        <v>-167</v>
      </c>
      <c r="C16" s="433">
        <v>-150</v>
      </c>
      <c r="D16" s="652">
        <v>-222</v>
      </c>
      <c r="E16" s="652">
        <v>-119</v>
      </c>
      <c r="F16" s="433">
        <v>-80</v>
      </c>
      <c r="G16" s="433">
        <v>-571</v>
      </c>
      <c r="H16" s="433">
        <v>-150</v>
      </c>
      <c r="I16" s="433">
        <v>-158</v>
      </c>
      <c r="J16" s="433">
        <v>-119</v>
      </c>
      <c r="K16" s="433">
        <v>-127</v>
      </c>
      <c r="L16" s="433">
        <v>-554</v>
      </c>
      <c r="M16" s="1546"/>
      <c r="N16" s="245"/>
      <c r="O16" s="245"/>
      <c r="P16" s="245"/>
      <c r="Q16" s="814"/>
      <c r="R16" s="814"/>
      <c r="S16" s="807"/>
    </row>
    <row r="17" spans="1:19" ht="13.5" customHeight="1" x14ac:dyDescent="0.25">
      <c r="A17" s="1544" t="s">
        <v>642</v>
      </c>
      <c r="B17" s="441">
        <v>111</v>
      </c>
      <c r="C17" s="433">
        <v>87</v>
      </c>
      <c r="D17" s="652">
        <v>45</v>
      </c>
      <c r="E17" s="652">
        <v>66</v>
      </c>
      <c r="F17" s="433">
        <v>53</v>
      </c>
      <c r="G17" s="433">
        <v>251</v>
      </c>
      <c r="H17" s="433">
        <v>114</v>
      </c>
      <c r="I17" s="433">
        <v>194</v>
      </c>
      <c r="J17" s="433">
        <v>131</v>
      </c>
      <c r="K17" s="433">
        <v>94</v>
      </c>
      <c r="L17" s="433">
        <v>533</v>
      </c>
      <c r="M17" s="1546"/>
      <c r="N17" s="245"/>
      <c r="O17" s="245"/>
      <c r="P17" s="245"/>
      <c r="Q17" s="814"/>
      <c r="R17" s="814"/>
      <c r="S17" s="807"/>
    </row>
    <row r="18" spans="1:19" ht="13.5" customHeight="1" x14ac:dyDescent="0.25">
      <c r="A18" s="1548" t="s">
        <v>643</v>
      </c>
      <c r="B18" s="1553">
        <v>-144</v>
      </c>
      <c r="C18" s="1551">
        <v>-98</v>
      </c>
      <c r="D18" s="1552">
        <v>-247</v>
      </c>
      <c r="E18" s="1552">
        <v>-72</v>
      </c>
      <c r="F18" s="1551">
        <v>-32</v>
      </c>
      <c r="G18" s="1551">
        <v>-449</v>
      </c>
      <c r="H18" s="1551">
        <v>-69</v>
      </c>
      <c r="I18" s="1551">
        <v>-1</v>
      </c>
      <c r="J18" s="1551">
        <v>-17</v>
      </c>
      <c r="K18" s="1551">
        <v>-121</v>
      </c>
      <c r="L18" s="1551">
        <v>-208</v>
      </c>
      <c r="M18" s="1546"/>
      <c r="Q18" s="815"/>
      <c r="R18" s="815"/>
      <c r="S18" s="807"/>
    </row>
    <row r="19" spans="1:19" ht="5.25" customHeight="1" x14ac:dyDescent="0.25">
      <c r="A19" s="1548"/>
      <c r="B19" s="1550"/>
      <c r="C19" s="1548" t="s">
        <v>62</v>
      </c>
      <c r="D19" s="1549" t="s">
        <v>62</v>
      </c>
      <c r="E19" s="1549" t="s">
        <v>62</v>
      </c>
      <c r="F19" s="1548"/>
      <c r="G19" s="1548"/>
      <c r="H19" s="1548"/>
      <c r="I19" s="1548"/>
      <c r="J19" s="1548"/>
      <c r="K19" s="1548"/>
      <c r="L19" s="1548"/>
      <c r="M19" s="1546"/>
      <c r="Q19" s="813"/>
      <c r="R19" s="813"/>
      <c r="S19" s="808"/>
    </row>
    <row r="20" spans="1:19" ht="13.5" customHeight="1" x14ac:dyDescent="0.25">
      <c r="A20" s="310" t="s">
        <v>82</v>
      </c>
      <c r="B20" s="440">
        <v>-154</v>
      </c>
      <c r="C20" s="262">
        <v>-102</v>
      </c>
      <c r="D20" s="1547">
        <v>-331</v>
      </c>
      <c r="E20" s="1547">
        <v>-61</v>
      </c>
      <c r="F20" s="262">
        <v>-42</v>
      </c>
      <c r="G20" s="262">
        <v>-536</v>
      </c>
      <c r="H20" s="262">
        <v>-30</v>
      </c>
      <c r="I20" s="262">
        <v>-44</v>
      </c>
      <c r="J20" s="262">
        <v>-59</v>
      </c>
      <c r="K20" s="262">
        <v>-40</v>
      </c>
      <c r="L20" s="262">
        <v>-173</v>
      </c>
      <c r="M20" s="1546"/>
      <c r="N20" s="840"/>
      <c r="O20" s="840"/>
      <c r="Q20" s="814"/>
      <c r="R20" s="814"/>
      <c r="S20" s="807"/>
    </row>
    <row r="21" spans="1:19" ht="13.5" customHeight="1" x14ac:dyDescent="0.2">
      <c r="A21" s="2072"/>
      <c r="B21" s="2072"/>
      <c r="C21" s="2072"/>
      <c r="D21" s="2072"/>
      <c r="E21" s="2072"/>
      <c r="F21" s="2072"/>
      <c r="G21" s="2072"/>
      <c r="H21" s="1545"/>
      <c r="I21" s="1545"/>
      <c r="J21" s="1545"/>
      <c r="K21" s="1545"/>
      <c r="L21" s="1545"/>
      <c r="M21" s="818"/>
      <c r="N21" s="818"/>
      <c r="P21" s="813"/>
      <c r="Q21" s="813"/>
      <c r="R21" s="839"/>
    </row>
    <row r="22" spans="1:19" ht="13.5" customHeight="1" x14ac:dyDescent="0.2">
      <c r="A22" s="1544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818"/>
      <c r="N22" s="818"/>
      <c r="P22" s="812"/>
      <c r="Q22" s="812"/>
      <c r="R22" s="807"/>
    </row>
    <row r="23" spans="1:19" ht="13.5" customHeight="1" x14ac:dyDescent="0.2">
      <c r="A23" s="1543" t="s">
        <v>258</v>
      </c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837"/>
      <c r="N23" s="818"/>
      <c r="P23" s="811"/>
      <c r="Q23" s="811"/>
      <c r="R23" s="838"/>
    </row>
    <row r="24" spans="1:19" ht="13.5" customHeight="1" x14ac:dyDescent="0.25">
      <c r="A24" s="1542"/>
      <c r="B24" s="1541" t="s">
        <v>238</v>
      </c>
      <c r="C24" s="1540" t="s">
        <v>256</v>
      </c>
      <c r="D24" s="1540" t="s">
        <v>255</v>
      </c>
      <c r="E24" s="1540" t="s">
        <v>239</v>
      </c>
      <c r="F24" s="1540" t="s">
        <v>1419</v>
      </c>
      <c r="G24" s="1540" t="s">
        <v>647</v>
      </c>
      <c r="H24" s="1540" t="s">
        <v>256</v>
      </c>
      <c r="I24" s="1540" t="s">
        <v>255</v>
      </c>
      <c r="J24" s="1540" t="s">
        <v>239</v>
      </c>
      <c r="K24" s="1540" t="s">
        <v>1419</v>
      </c>
      <c r="L24" s="1540" t="s">
        <v>647</v>
      </c>
      <c r="M24" s="1533"/>
      <c r="N24" s="818"/>
      <c r="O24" s="818"/>
      <c r="Q24" s="809"/>
      <c r="R24" s="809"/>
      <c r="S24" s="807"/>
    </row>
    <row r="25" spans="1:19" ht="13.5" customHeight="1" x14ac:dyDescent="0.25">
      <c r="A25" s="263"/>
      <c r="B25" s="439">
        <v>2020</v>
      </c>
      <c r="C25" s="264">
        <v>2019</v>
      </c>
      <c r="D25" s="264">
        <v>2019</v>
      </c>
      <c r="E25" s="264">
        <v>2019</v>
      </c>
      <c r="F25" s="264">
        <v>2019</v>
      </c>
      <c r="G25" s="264">
        <v>2019</v>
      </c>
      <c r="H25" s="264">
        <v>2018</v>
      </c>
      <c r="I25" s="264">
        <v>2018</v>
      </c>
      <c r="J25" s="264">
        <v>2018</v>
      </c>
      <c r="K25" s="264">
        <v>2018</v>
      </c>
      <c r="L25" s="264">
        <v>2018</v>
      </c>
      <c r="M25" s="1533"/>
      <c r="N25" s="816"/>
      <c r="O25" s="816"/>
      <c r="Q25" s="809"/>
      <c r="R25" s="809"/>
      <c r="S25" s="807"/>
    </row>
    <row r="26" spans="1:19" ht="12.75" customHeight="1" x14ac:dyDescent="0.25">
      <c r="A26" s="432" t="s">
        <v>1418</v>
      </c>
      <c r="B26" s="438">
        <v>26</v>
      </c>
      <c r="C26" s="431">
        <v>17</v>
      </c>
      <c r="D26" s="1539">
        <v>55</v>
      </c>
      <c r="E26" s="1539">
        <v>10</v>
      </c>
      <c r="F26" s="431">
        <v>7</v>
      </c>
      <c r="G26" s="431">
        <v>22</v>
      </c>
      <c r="H26" s="1538">
        <v>5</v>
      </c>
      <c r="I26" s="1538">
        <v>8</v>
      </c>
      <c r="J26" s="1538">
        <v>10</v>
      </c>
      <c r="K26" s="1538">
        <v>7</v>
      </c>
      <c r="L26" s="1538">
        <v>7</v>
      </c>
      <c r="M26" s="1533"/>
      <c r="N26" s="818"/>
      <c r="O26" s="818"/>
      <c r="Q26" s="809"/>
      <c r="R26" s="809"/>
      <c r="S26" s="807"/>
    </row>
    <row r="27" spans="1:19" ht="12.75" customHeight="1" x14ac:dyDescent="0.25">
      <c r="A27" s="1537" t="s">
        <v>644</v>
      </c>
      <c r="B27" s="1536">
        <v>4</v>
      </c>
      <c r="C27" s="1535">
        <v>-1</v>
      </c>
      <c r="D27" s="1283">
        <v>6</v>
      </c>
      <c r="E27" s="1283">
        <v>-2</v>
      </c>
      <c r="F27" s="1535">
        <v>0</v>
      </c>
      <c r="G27" s="1535">
        <v>1</v>
      </c>
      <c r="H27" s="1535">
        <v>-4</v>
      </c>
      <c r="I27" s="1535">
        <v>7</v>
      </c>
      <c r="J27" s="1535">
        <v>2</v>
      </c>
      <c r="K27" s="1535">
        <v>-2</v>
      </c>
      <c r="L27" s="1535">
        <v>1</v>
      </c>
      <c r="M27" s="1533"/>
      <c r="N27" s="818"/>
      <c r="O27" s="818"/>
      <c r="Q27" s="803"/>
      <c r="R27" s="803"/>
      <c r="S27" s="808"/>
    </row>
    <row r="28" spans="1:19" ht="12.75" customHeight="1" x14ac:dyDescent="0.25">
      <c r="A28" s="1537" t="s">
        <v>645</v>
      </c>
      <c r="B28" s="1536">
        <v>-2</v>
      </c>
      <c r="C28" s="1535">
        <v>1</v>
      </c>
      <c r="D28" s="1283">
        <v>8</v>
      </c>
      <c r="E28" s="1283">
        <v>0</v>
      </c>
      <c r="F28" s="1535">
        <v>2</v>
      </c>
      <c r="G28" s="1535">
        <v>3</v>
      </c>
      <c r="H28" s="1535">
        <v>-3</v>
      </c>
      <c r="I28" s="1535">
        <v>1</v>
      </c>
      <c r="J28" s="1535">
        <v>5</v>
      </c>
      <c r="K28" s="1535">
        <v>-12</v>
      </c>
      <c r="L28" s="1535">
        <v>-2</v>
      </c>
      <c r="M28" s="1533"/>
      <c r="Q28" s="806"/>
      <c r="R28" s="806"/>
      <c r="S28" s="807"/>
    </row>
    <row r="29" spans="1:19" ht="12.75" customHeight="1" x14ac:dyDescent="0.25">
      <c r="A29" s="437" t="s">
        <v>646</v>
      </c>
      <c r="B29" s="436">
        <v>24</v>
      </c>
      <c r="C29" s="430">
        <v>17</v>
      </c>
      <c r="D29" s="1534">
        <v>41</v>
      </c>
      <c r="E29" s="1534">
        <v>12</v>
      </c>
      <c r="F29" s="430">
        <v>5</v>
      </c>
      <c r="G29" s="430">
        <v>18</v>
      </c>
      <c r="H29" s="430">
        <v>12</v>
      </c>
      <c r="I29" s="430">
        <v>0</v>
      </c>
      <c r="J29" s="430">
        <v>3</v>
      </c>
      <c r="K29" s="430">
        <v>21</v>
      </c>
      <c r="L29" s="430">
        <v>8</v>
      </c>
      <c r="M29" s="1533"/>
      <c r="Q29" s="806"/>
      <c r="R29" s="806"/>
      <c r="S29" s="807"/>
    </row>
    <row r="30" spans="1:19" ht="10.5" customHeight="1" x14ac:dyDescent="0.2">
      <c r="A30" s="2073" t="s">
        <v>1417</v>
      </c>
      <c r="B30" s="2073"/>
      <c r="C30" s="2073" t="s">
        <v>62</v>
      </c>
      <c r="D30" s="2073" t="s">
        <v>62</v>
      </c>
      <c r="E30" s="2073" t="s">
        <v>62</v>
      </c>
      <c r="F30" s="2074" t="s">
        <v>62</v>
      </c>
      <c r="G30" s="2074" t="s">
        <v>62</v>
      </c>
      <c r="H30" s="2075"/>
      <c r="I30" s="2075"/>
      <c r="J30" s="2075"/>
      <c r="K30" s="2075"/>
      <c r="L30" s="2075"/>
      <c r="M30" s="793"/>
      <c r="P30" s="814"/>
      <c r="Q30" s="814"/>
      <c r="R30" s="807"/>
    </row>
    <row r="31" spans="1:19" ht="10.199999999999999" customHeight="1" x14ac:dyDescent="0.3">
      <c r="A31" s="2076" t="s">
        <v>1487</v>
      </c>
      <c r="B31" s="2076"/>
      <c r="C31" s="2076" t="s">
        <v>62</v>
      </c>
      <c r="D31" s="2076" t="s">
        <v>62</v>
      </c>
      <c r="E31" s="2076" t="s">
        <v>62</v>
      </c>
      <c r="F31" s="2077" t="s">
        <v>62</v>
      </c>
      <c r="G31" s="2077" t="s">
        <v>62</v>
      </c>
      <c r="H31" s="2078"/>
      <c r="I31" s="2078"/>
      <c r="J31" s="2078"/>
      <c r="K31" s="2078"/>
      <c r="L31" s="2078"/>
      <c r="P31" s="813"/>
      <c r="Q31" s="813"/>
      <c r="R31" s="808"/>
    </row>
    <row r="32" spans="1:19" ht="10.5" customHeight="1" x14ac:dyDescent="0.2">
      <c r="A32" s="2071" t="s">
        <v>1488</v>
      </c>
      <c r="B32" s="2071"/>
      <c r="C32" s="2071" t="s">
        <v>62</v>
      </c>
      <c r="D32" s="2071" t="s">
        <v>62</v>
      </c>
      <c r="E32" s="2071" t="s">
        <v>62</v>
      </c>
      <c r="F32" s="692"/>
      <c r="G32" s="692"/>
      <c r="H32" s="692"/>
      <c r="I32" s="692"/>
      <c r="J32" s="692"/>
      <c r="K32" s="692"/>
      <c r="L32" s="692"/>
      <c r="P32" s="812"/>
      <c r="Q32" s="812"/>
      <c r="R32" s="807"/>
    </row>
    <row r="33" spans="1:18" ht="13.5" customHeight="1" x14ac:dyDescent="0.2">
      <c r="A33" s="1524"/>
      <c r="B33" s="1523"/>
      <c r="C33" s="1523"/>
      <c r="D33" s="1523"/>
      <c r="E33" s="1523"/>
      <c r="F33" s="1523"/>
      <c r="G33" s="1523"/>
      <c r="H33" s="1523"/>
      <c r="I33" s="1523"/>
      <c r="J33" s="1523"/>
      <c r="K33" s="1523"/>
      <c r="L33" s="1523"/>
      <c r="P33" s="811"/>
      <c r="Q33" s="811"/>
      <c r="R33" s="810"/>
    </row>
    <row r="34" spans="1:18" ht="17.25" customHeight="1" x14ac:dyDescent="0.2">
      <c r="A34" s="1532"/>
      <c r="B34" s="1531"/>
      <c r="C34" s="1531"/>
      <c r="D34" s="1531"/>
      <c r="E34" s="1531"/>
      <c r="F34" s="1531"/>
      <c r="G34" s="1531"/>
      <c r="H34" s="1531"/>
      <c r="I34" s="1531"/>
      <c r="J34" s="1531"/>
      <c r="K34" s="1531"/>
      <c r="L34" s="1531"/>
      <c r="P34" s="809"/>
      <c r="Q34" s="809"/>
      <c r="R34" s="807"/>
    </row>
    <row r="35" spans="1:18" ht="13.5" customHeight="1" x14ac:dyDescent="0.2">
      <c r="A35" s="1530"/>
      <c r="B35" s="1529"/>
      <c r="C35" s="1529"/>
      <c r="D35" s="1529"/>
      <c r="E35" s="1529"/>
      <c r="F35" s="1529"/>
      <c r="G35" s="1529"/>
      <c r="H35" s="1529"/>
      <c r="I35" s="1529"/>
      <c r="J35" s="1529"/>
      <c r="K35" s="1529"/>
      <c r="L35" s="1529"/>
      <c r="P35" s="809"/>
      <c r="Q35" s="809"/>
      <c r="R35" s="807"/>
    </row>
    <row r="36" spans="1:18" ht="13.5" customHeight="1" x14ac:dyDescent="0.2">
      <c r="A36" s="1528"/>
      <c r="B36" s="1527"/>
      <c r="C36" s="1527"/>
      <c r="D36" s="1527"/>
      <c r="E36" s="1527"/>
      <c r="F36" s="1527"/>
      <c r="G36" s="1527"/>
      <c r="H36" s="1527"/>
      <c r="I36" s="1527"/>
      <c r="J36" s="1527"/>
      <c r="K36" s="1527"/>
      <c r="L36" s="1527"/>
      <c r="P36" s="809"/>
      <c r="Q36" s="809"/>
      <c r="R36" s="807"/>
    </row>
    <row r="37" spans="1:18" ht="13.5" customHeight="1" x14ac:dyDescent="0.2">
      <c r="A37" s="1528"/>
      <c r="B37" s="1527"/>
      <c r="C37" s="1527"/>
      <c r="D37" s="1527"/>
      <c r="E37" s="1527"/>
      <c r="F37" s="1527"/>
      <c r="G37" s="1527"/>
      <c r="H37" s="1527"/>
      <c r="I37" s="1527"/>
      <c r="J37" s="1527"/>
      <c r="K37" s="1527"/>
      <c r="L37" s="1527"/>
      <c r="P37" s="803"/>
      <c r="Q37" s="803"/>
      <c r="R37" s="808"/>
    </row>
    <row r="38" spans="1:18" ht="13.5" customHeight="1" x14ac:dyDescent="0.2">
      <c r="A38" s="1526"/>
      <c r="B38" s="1525"/>
      <c r="C38" s="1525"/>
      <c r="D38" s="1525"/>
      <c r="E38" s="1525"/>
      <c r="F38" s="1525"/>
      <c r="G38" s="1525"/>
      <c r="H38" s="1525"/>
      <c r="I38" s="1525"/>
      <c r="J38" s="1525"/>
      <c r="K38" s="1525"/>
      <c r="L38" s="1525"/>
      <c r="P38" s="806"/>
      <c r="Q38" s="806"/>
      <c r="R38" s="807"/>
    </row>
    <row r="39" spans="1:18" ht="13.5" customHeight="1" x14ac:dyDescent="0.2">
      <c r="A39" s="1526"/>
      <c r="B39" s="1525"/>
      <c r="C39" s="1525"/>
      <c r="D39" s="1525"/>
      <c r="E39" s="1525"/>
      <c r="F39" s="1525"/>
      <c r="G39" s="1525"/>
      <c r="H39" s="1525"/>
      <c r="I39" s="1525"/>
      <c r="J39" s="1525"/>
      <c r="K39" s="1525"/>
      <c r="L39" s="1525"/>
      <c r="P39" s="806"/>
      <c r="Q39" s="806"/>
      <c r="R39" s="807"/>
    </row>
    <row r="40" spans="1:18" ht="13.5" customHeight="1" x14ac:dyDescent="0.2">
      <c r="A40" s="1528"/>
      <c r="B40" s="1527"/>
      <c r="C40" s="1527"/>
      <c r="D40" s="1527"/>
      <c r="E40" s="1527"/>
      <c r="F40" s="1527"/>
      <c r="G40" s="1527"/>
      <c r="H40" s="1527"/>
      <c r="I40" s="1527"/>
      <c r="J40" s="1527"/>
      <c r="K40" s="1527"/>
      <c r="L40" s="1527"/>
      <c r="P40" s="806"/>
      <c r="Q40" s="806"/>
      <c r="R40" s="807"/>
    </row>
    <row r="41" spans="1:18" ht="13.5" customHeight="1" x14ac:dyDescent="0.2">
      <c r="A41" s="1526"/>
      <c r="B41" s="1525"/>
      <c r="C41" s="1525"/>
      <c r="D41" s="1525"/>
      <c r="E41" s="1525"/>
      <c r="F41" s="1525"/>
      <c r="G41" s="1525"/>
      <c r="H41" s="1525"/>
      <c r="I41" s="1525"/>
      <c r="J41" s="1525"/>
      <c r="K41" s="1525"/>
      <c r="L41" s="1525"/>
      <c r="P41" s="803"/>
      <c r="Q41" s="802"/>
      <c r="R41" s="808"/>
    </row>
    <row r="42" spans="1:18" ht="13.5" customHeight="1" x14ac:dyDescent="0.2">
      <c r="A42" s="1526"/>
      <c r="B42" s="1525"/>
      <c r="C42" s="1525"/>
      <c r="D42" s="1525"/>
      <c r="E42" s="1525"/>
      <c r="F42" s="1525"/>
      <c r="G42" s="1525"/>
      <c r="H42" s="1525"/>
      <c r="I42" s="1525"/>
      <c r="J42" s="1525"/>
      <c r="K42" s="1525"/>
      <c r="L42" s="1525"/>
      <c r="P42" s="806"/>
      <c r="Q42" s="806"/>
      <c r="R42" s="807"/>
    </row>
    <row r="43" spans="1:18" ht="13.5" customHeight="1" x14ac:dyDescent="0.2">
      <c r="A43" s="1526"/>
      <c r="B43" s="1525"/>
      <c r="C43" s="1525"/>
      <c r="D43" s="1525"/>
      <c r="E43" s="1525"/>
      <c r="F43" s="1525"/>
      <c r="G43" s="1525"/>
      <c r="H43" s="1525"/>
      <c r="I43" s="1525"/>
      <c r="J43" s="1525"/>
      <c r="K43" s="1525"/>
      <c r="L43" s="1525"/>
      <c r="P43" s="806"/>
      <c r="Q43" s="806"/>
      <c r="R43" s="805"/>
    </row>
    <row r="44" spans="1:18" ht="13.5" customHeight="1" x14ac:dyDescent="0.2">
      <c r="A44" s="1526"/>
      <c r="B44" s="1525"/>
      <c r="C44" s="1525"/>
      <c r="D44" s="1525"/>
      <c r="E44" s="1525"/>
      <c r="F44" s="1525"/>
      <c r="G44" s="1525"/>
      <c r="H44" s="1525"/>
      <c r="I44" s="1525"/>
      <c r="J44" s="1525"/>
      <c r="K44" s="1525"/>
      <c r="L44" s="1525"/>
      <c r="P44" s="803"/>
      <c r="Q44" s="802"/>
      <c r="R44" s="801"/>
    </row>
    <row r="45" spans="1:18" ht="13.5" customHeight="1" x14ac:dyDescent="0.2">
      <c r="A45" s="1526"/>
      <c r="B45" s="1525"/>
      <c r="C45" s="1525"/>
      <c r="D45" s="1525"/>
      <c r="E45" s="1525"/>
      <c r="F45" s="1525"/>
      <c r="G45" s="1525"/>
      <c r="H45" s="1525"/>
      <c r="I45" s="1525"/>
      <c r="J45" s="1525"/>
      <c r="K45" s="1525"/>
      <c r="L45" s="1525"/>
      <c r="P45" s="798"/>
      <c r="Q45" s="798"/>
      <c r="R45" s="798"/>
    </row>
    <row r="46" spans="1:18" ht="13.5" customHeight="1" x14ac:dyDescent="0.2">
      <c r="A46" s="1524"/>
      <c r="B46" s="1523"/>
      <c r="C46" s="1523"/>
      <c r="D46" s="1523"/>
      <c r="E46" s="1523"/>
      <c r="F46" s="1523"/>
      <c r="G46" s="1523"/>
      <c r="H46" s="1523"/>
      <c r="I46" s="1523"/>
      <c r="J46" s="1523"/>
      <c r="K46" s="1523"/>
      <c r="L46" s="1523"/>
      <c r="P46" s="794"/>
      <c r="Q46" s="794"/>
      <c r="R46" s="794"/>
    </row>
    <row r="47" spans="1:18" ht="17.25" customHeight="1" x14ac:dyDescent="0.2">
      <c r="M47" s="793"/>
    </row>
    <row r="48" spans="1:1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</sheetData>
  <mergeCells count="4">
    <mergeCell ref="A32:E32"/>
    <mergeCell ref="A21:G21"/>
    <mergeCell ref="A30:L30"/>
    <mergeCell ref="A31:L31"/>
  </mergeCells>
  <printOptions horizontalCentered="1"/>
  <pageMargins left="7.575757575757576E-3" right="0.7" top="0.75" bottom="0.75" header="0.3" footer="0.3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72832E49CA2E42B67AC5577DD62844" ma:contentTypeVersion="9" ma:contentTypeDescription="Create a new document." ma:contentTypeScope="" ma:versionID="3ee25cdd7ec09c703452c6eaf695c3f9">
  <xsd:schema xmlns:xsd="http://www.w3.org/2001/XMLSchema" xmlns:xs="http://www.w3.org/2001/XMLSchema" xmlns:p="http://schemas.microsoft.com/office/2006/metadata/properties" xmlns:ns1="http://schemas.microsoft.com/sharepoint/v3" xmlns:ns2="4cafcd8b-66a3-4944-91e2-d87d6840e3ff" xmlns:ns3="f9002d04-65ac-43ed-8a89-046ccc2bbc3f" targetNamespace="http://schemas.microsoft.com/office/2006/metadata/properties" ma:root="true" ma:fieldsID="7c2eb92fde46b702d4086aa571b6bea9" ns1:_="" ns2:_="" ns3:_="">
    <xsd:import namespace="http://schemas.microsoft.com/sharepoint/v3"/>
    <xsd:import namespace="4cafcd8b-66a3-4944-91e2-d87d6840e3ff"/>
    <xsd:import namespace="f9002d04-65ac-43ed-8a89-046ccc2bbc3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afcd8b-66a3-4944-91e2-d87d6840e3f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002d04-65ac-43ed-8a89-046ccc2bbc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78D6EF6-91D6-4C25-8DFD-1CC84C0E88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C6DB570-C515-41F8-98C0-4BF33B670B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cafcd8b-66a3-4944-91e2-d87d6840e3ff"/>
    <ds:schemaRef ds:uri="f9002d04-65ac-43ed-8a89-046ccc2bbc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FB3380-6B08-44A5-971E-25A8FA2DEA6F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9002d04-65ac-43ed-8a89-046ccc2bbc3f"/>
    <ds:schemaRef ds:uri="4cafcd8b-66a3-4944-91e2-d87d6840e3ff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58</vt:i4>
      </vt:variant>
    </vt:vector>
  </HeadingPairs>
  <TitlesOfParts>
    <vt:vector size="116" baseType="lpstr">
      <vt:lpstr>Factbook Q1 2020 </vt:lpstr>
      <vt:lpstr>Contents </vt:lpstr>
      <vt:lpstr>Nordea overview</vt:lpstr>
      <vt:lpstr>Financials start</vt:lpstr>
      <vt:lpstr>Key financial figures   </vt:lpstr>
      <vt:lpstr>Key financial figures 2 </vt:lpstr>
      <vt:lpstr>NII - bridge  </vt:lpstr>
      <vt:lpstr>NCI, Expenses, Loan losses  </vt:lpstr>
      <vt:lpstr>Net loan losses   </vt:lpstr>
      <vt:lpstr>PeB</vt:lpstr>
      <vt:lpstr>PeB Total </vt:lpstr>
      <vt:lpstr>PeB Spec </vt:lpstr>
      <vt:lpstr>BB  Start  </vt:lpstr>
      <vt:lpstr>BB Total </vt:lpstr>
      <vt:lpstr>BB Spec </vt:lpstr>
      <vt:lpstr>Nordea Finance </vt:lpstr>
      <vt:lpstr>LCI</vt:lpstr>
      <vt:lpstr>LC&amp;I Total </vt:lpstr>
      <vt:lpstr>A&amp;WM </vt:lpstr>
      <vt:lpstr>A&amp;WM Total </vt:lpstr>
      <vt:lpstr>AM</vt:lpstr>
      <vt:lpstr>WM and A&amp;WM other</vt:lpstr>
      <vt:lpstr>PB Spec</vt:lpstr>
      <vt:lpstr>Life &amp; Pensions - 1</vt:lpstr>
      <vt:lpstr>Life &amp; Pensions - 2</vt:lpstr>
      <vt:lpstr>AuM </vt:lpstr>
      <vt:lpstr>Group Functions and Others</vt:lpstr>
      <vt:lpstr>GF and other </vt:lpstr>
      <vt:lpstr>Risk, liquidity, capital st </vt:lpstr>
      <vt:lpstr>Lending by sector </vt:lpstr>
      <vt:lpstr>Fair Value </vt:lpstr>
      <vt:lpstr>Lending by country and indu </vt:lpstr>
      <vt:lpstr>Lending by industry </vt:lpstr>
      <vt:lpstr>Credit portfolio by BU Q1</vt:lpstr>
      <vt:lpstr>Credit portfolio by BU Q4 </vt:lpstr>
      <vt:lpstr>Shipping oil and oil servic </vt:lpstr>
      <vt:lpstr>Impaired Loans 1 </vt:lpstr>
      <vt:lpstr>Impaired Loans 2 </vt:lpstr>
      <vt:lpstr>Loans &amp; Impairment  </vt:lpstr>
      <vt:lpstr>Rating, Market risk</vt:lpstr>
      <vt:lpstr> LTV and amortization </vt:lpstr>
      <vt:lpstr>Own Funds &amp; Ratios </vt:lpstr>
      <vt:lpstr>REA &amp; Risk weights</vt:lpstr>
      <vt:lpstr>Requirement </vt:lpstr>
      <vt:lpstr>Market risk</vt:lpstr>
      <vt:lpstr>Own funds </vt:lpstr>
      <vt:lpstr>IRB </vt:lpstr>
      <vt:lpstr>REA - legal</vt:lpstr>
      <vt:lpstr>Bank</vt:lpstr>
      <vt:lpstr>Bank2</vt:lpstr>
      <vt:lpstr>Bank3</vt:lpstr>
      <vt:lpstr>Bank4</vt:lpstr>
      <vt:lpstr>Bank5</vt:lpstr>
      <vt:lpstr>Funding </vt:lpstr>
      <vt:lpstr>Liquidity </vt:lpstr>
      <vt:lpstr>Macro start</vt:lpstr>
      <vt:lpstr>Info - Macroeconomic data   </vt:lpstr>
      <vt:lpstr>Contacts and financial calendar</vt:lpstr>
      <vt:lpstr>' LTV and amortization '!Print_Area</vt:lpstr>
      <vt:lpstr>'A&amp;WM '!Print_Area</vt:lpstr>
      <vt:lpstr>'A&amp;WM Total '!Print_Area</vt:lpstr>
      <vt:lpstr>AM!Print_Area</vt:lpstr>
      <vt:lpstr>'AuM '!Print_Area</vt:lpstr>
      <vt:lpstr>Bank!Print_Area</vt:lpstr>
      <vt:lpstr>Bank2!Print_Area</vt:lpstr>
      <vt:lpstr>Bank3!Print_Area</vt:lpstr>
      <vt:lpstr>Bank4!Print_Area</vt:lpstr>
      <vt:lpstr>Bank5!Print_Area</vt:lpstr>
      <vt:lpstr>'BB  Start  '!Print_Area</vt:lpstr>
      <vt:lpstr>'BB Spec '!Print_Area</vt:lpstr>
      <vt:lpstr>'BB Total '!Print_Area</vt:lpstr>
      <vt:lpstr>'Contacts and financial calendar'!Print_Area</vt:lpstr>
      <vt:lpstr>'Contents '!Print_Area</vt:lpstr>
      <vt:lpstr>'Credit portfolio by BU Q1'!Print_Area</vt:lpstr>
      <vt:lpstr>'Credit portfolio by BU Q4 '!Print_Area</vt:lpstr>
      <vt:lpstr>'Factbook Q1 2020 '!Print_Area</vt:lpstr>
      <vt:lpstr>'Fair Value '!Print_Area</vt:lpstr>
      <vt:lpstr>'Financials start'!Print_Area</vt:lpstr>
      <vt:lpstr>'Funding '!Print_Area</vt:lpstr>
      <vt:lpstr>'GF and other '!Print_Area</vt:lpstr>
      <vt:lpstr>'Group Functions and Others'!Print_Area</vt:lpstr>
      <vt:lpstr>'Impaired Loans 1 '!Print_Area</vt:lpstr>
      <vt:lpstr>'Impaired Loans 2 '!Print_Area</vt:lpstr>
      <vt:lpstr>'Info - Macroeconomic data   '!Print_Area</vt:lpstr>
      <vt:lpstr>'IRB '!Print_Area</vt:lpstr>
      <vt:lpstr>'Key financial figures   '!Print_Area</vt:lpstr>
      <vt:lpstr>'Key financial figures 2 '!Print_Area</vt:lpstr>
      <vt:lpstr>'LC&amp;I Total '!Print_Area</vt:lpstr>
      <vt:lpstr>LCI!Print_Area</vt:lpstr>
      <vt:lpstr>'Lending by country and indu '!Print_Area</vt:lpstr>
      <vt:lpstr>'Lending by industry '!Print_Area</vt:lpstr>
      <vt:lpstr>'Lending by sector '!Print_Area</vt:lpstr>
      <vt:lpstr>'Life &amp; Pensions - 1'!Print_Area</vt:lpstr>
      <vt:lpstr>'Life &amp; Pensions - 2'!Print_Area</vt:lpstr>
      <vt:lpstr>'Liquidity '!Print_Area</vt:lpstr>
      <vt:lpstr>'Loans &amp; Impairment  '!Print_Area</vt:lpstr>
      <vt:lpstr>'Macro start'!Print_Area</vt:lpstr>
      <vt:lpstr>'Market risk'!Print_Area</vt:lpstr>
      <vt:lpstr>'NCI, Expenses, Loan losses  '!Print_Area</vt:lpstr>
      <vt:lpstr>'Net loan losses   '!Print_Area</vt:lpstr>
      <vt:lpstr>'NII - bridge  '!Print_Area</vt:lpstr>
      <vt:lpstr>'Nordea Finance '!Print_Area</vt:lpstr>
      <vt:lpstr>'Nordea overview'!Print_Area</vt:lpstr>
      <vt:lpstr>'Own funds '!Print_Area</vt:lpstr>
      <vt:lpstr>'Own Funds &amp; Ratios '!Print_Area</vt:lpstr>
      <vt:lpstr>'PB Spec'!Print_Area</vt:lpstr>
      <vt:lpstr>PeB!Print_Area</vt:lpstr>
      <vt:lpstr>'PeB Spec '!Print_Area</vt:lpstr>
      <vt:lpstr>'PeB Total '!Print_Area</vt:lpstr>
      <vt:lpstr>'Rating, Market risk'!Print_Area</vt:lpstr>
      <vt:lpstr>'REA - legal'!Print_Area</vt:lpstr>
      <vt:lpstr>'REA &amp; Risk weights'!Print_Area</vt:lpstr>
      <vt:lpstr>'Requirement '!Print_Area</vt:lpstr>
      <vt:lpstr>'Risk, liquidity, capital st '!Print_Area</vt:lpstr>
      <vt:lpstr>'Shipping oil and oil servic '!Print_Area</vt:lpstr>
      <vt:lpstr>'WM and A&amp;WM 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dcterms:created xsi:type="dcterms:W3CDTF">2020-04-28T17:34:20Z</dcterms:created>
  <dcterms:modified xsi:type="dcterms:W3CDTF">2020-05-29T12:15:33Z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0x0101000772832E49CA2E42B67AC5577DD62844</vt:lpwstr>
  </property>
  <property fmtid="{D5CDD505-2E9C-101B-9397-08002B2CF9AE}" pid="3" name="MSIP_Label_400b7bbd-7ade-49ce-aa5e-23220b76cd08_Enabled">
    <vt:lpwstr>true</vt:lpwstr>
  </property>
  <property fmtid="{D5CDD505-2E9C-101B-9397-08002B2CF9AE}" pid="4" name="MSIP_Label_400b7bbd-7ade-49ce-aa5e-23220b76cd08_SetDate">
    <vt:lpwstr>2020-04-28T17:34:09Z</vt:lpwstr>
  </property>
  <property fmtid="{D5CDD505-2E9C-101B-9397-08002B2CF9AE}" pid="5" name="MSIP_Label_400b7bbd-7ade-49ce-aa5e-23220b76cd08_Method">
    <vt:lpwstr>Standard</vt:lpwstr>
  </property>
  <property fmtid="{D5CDD505-2E9C-101B-9397-08002B2CF9AE}" pid="6" name="MSIP_Label_400b7bbd-7ade-49ce-aa5e-23220b76cd08_Name">
    <vt:lpwstr>Confidential</vt:lpwstr>
  </property>
  <property fmtid="{D5CDD505-2E9C-101B-9397-08002B2CF9AE}" pid="7" name="MSIP_Label_400b7bbd-7ade-49ce-aa5e-23220b76cd08_SiteId">
    <vt:lpwstr>8beccd60-0be6-4025-8e24-ca9ae679e1f4</vt:lpwstr>
  </property>
  <property fmtid="{D5CDD505-2E9C-101B-9397-08002B2CF9AE}" pid="8" name="MSIP_Label_400b7bbd-7ade-49ce-aa5e-23220b76cd08_ActionId">
    <vt:lpwstr>48725512-9af8-4a68-971b-0000eaffc09c</vt:lpwstr>
  </property>
  <property fmtid="{D5CDD505-2E9C-101B-9397-08002B2CF9AE}" pid="9" name="MSIP_Label_400b7bbd-7ade-49ce-aa5e-23220b76cd08_ContentBits">
    <vt:lpwstr>2</vt:lpwstr>
  </property>
</Properties>
</file>